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변계환\5. 연구\결과\DNA 시퀀싱\9. W. cibaria WC1129_01 CWO\"/>
    </mc:Choice>
  </mc:AlternateContent>
  <xr:revisionPtr revIDLastSave="0" documentId="13_ncr:1_{F5BE1AC5-60A1-4D0E-985B-E4B123DE9012}" xr6:coauthVersionLast="47" xr6:coauthVersionMax="47" xr10:uidLastSave="{00000000-0000-0000-0000-000000000000}"/>
  <bookViews>
    <workbookView xWindow="-38520" yWindow="3720" windowWidth="38640" windowHeight="15720" xr2:uid="{00000000-000D-0000-FFFF-FFFF00000000}"/>
  </bookViews>
  <sheets>
    <sheet name="Annotation" sheetId="1" r:id="rId1"/>
    <sheet name="Summary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3" i="1" l="1"/>
  <c r="M52" i="1"/>
  <c r="M51" i="1"/>
  <c r="M50" i="1"/>
  <c r="M49" i="1"/>
  <c r="M47" i="1"/>
  <c r="M43" i="1"/>
  <c r="M42" i="1"/>
  <c r="M40" i="1"/>
  <c r="M39" i="1"/>
  <c r="M38" i="1"/>
  <c r="M37" i="1"/>
  <c r="M36" i="1"/>
  <c r="M29" i="1"/>
  <c r="M24" i="1"/>
  <c r="M17" i="1"/>
  <c r="M16" i="1"/>
  <c r="M13" i="1"/>
  <c r="M12" i="1"/>
  <c r="M7" i="1"/>
</calcChain>
</file>

<file path=xl/sharedStrings.xml><?xml version="1.0" encoding="utf-8"?>
<sst xmlns="http://schemas.openxmlformats.org/spreadsheetml/2006/main" count="687" uniqueCount="356">
  <si>
    <t>Contig</t>
  </si>
  <si>
    <t>Protein_ID</t>
  </si>
  <si>
    <t>Start</t>
  </si>
  <si>
    <t>End</t>
  </si>
  <si>
    <t>Strand</t>
  </si>
  <si>
    <t>Gene Name</t>
  </si>
  <si>
    <t>Product</t>
  </si>
  <si>
    <t>GO</t>
  </si>
  <si>
    <t>InterPro</t>
  </si>
  <si>
    <t>PFAM</t>
  </si>
  <si>
    <t>CDD</t>
  </si>
  <si>
    <t>TIGRFAM</t>
  </si>
  <si>
    <t>EggNOG</t>
  </si>
  <si>
    <t>EggNOG_Category</t>
  </si>
  <si>
    <t>Protein Seq</t>
  </si>
  <si>
    <t>Nucleotide Seq(CDS only)</t>
  </si>
  <si>
    <t xml:space="preserve"> </t>
  </si>
  <si>
    <t>1129-LWO_1</t>
  </si>
  <si>
    <t>1129-LWO_00001</t>
  </si>
  <si>
    <t>35</t>
  </si>
  <si>
    <t>535</t>
  </si>
  <si>
    <t>+</t>
  </si>
  <si>
    <t>-</t>
  </si>
  <si>
    <t>hypothetical protein</t>
  </si>
  <si>
    <t>MTGESVGGIGVQGLTGQPSDYQGLTFWLDSNAEYMAWGARNNGATSGNPVLKLSWFRDNSVPTNAYAGFNFDDDVIFNQGINVPGVAKEKLGFTTKQFNGFNYPYFGDSRLKAGFAYGAGSTYLISGDNYYYLSRVIVALSGLGAVKIPSVINSDGTVAKWFNVTL</t>
  </si>
  <si>
    <t>ATGACCGGTGAGTCAGTCGGCGGTATCGGCGTACAAGGACTTACTGGTCAACCATCTGATTACCAAGGTTTGACATTCTGGCTTGATAGTAATGCTGAATATATGGCTTGGGGAGCGCGGAATAACGGTGCAACTTCTGGAAATCCGGTTCTTAAACTTTCTTGGTTTAGAGATAACTCTGTTCCGACTAACGCTTATGCCGGATTTAACTTTGACGATGATGTCATTTTCAATCAAGGCATTAACGTACCCGGAGTTGCAAAAGAAAAACTTGGATTTACTACTAAACAATTCAATGGGTTTAACTACCCGTACTTTGGAGACAGTAGACTTAAGGCTGGATTCGCTTACGGTGCTGGTTCTACTTATTTAATTTCTGGAGATAATTATTATTATCTAAGTCGTGTTATCGTAGCTTTGAGTGGTTTAGGTGCTGTTAAAATACCTTCGGTCATAAACTCGGATGGAACCGTAGCCAAGTGGTTCAACGTCACTTTATAA</t>
  </si>
  <si>
    <t>1129-LWO_00002</t>
  </si>
  <si>
    <t>552</t>
  </si>
  <si>
    <t>719</t>
  </si>
  <si>
    <t>MEQSQQQTLQNLGFEIANKAIENAQLRAQLNAIQGENEQLKSRIDELSKEGVNND</t>
  </si>
  <si>
    <t>ATGGAACAATCACAACAACAAACTTTGCAAAATCTTGGGTTCGAGATTGCTAATAAGGCAATTGAAAATGCACAACTTCGGGCACAGTTGAATGCTATTCAAGGCGAAAACGAACAATTGAAGTCGCGAATTGACGAATTAAGCAAGGAAGGTGTAAACAATGACTAA</t>
  </si>
  <si>
    <t>1129-LWO_00003</t>
  </si>
  <si>
    <t>712</t>
  </si>
  <si>
    <t>987</t>
  </si>
  <si>
    <t>R</t>
  </si>
  <si>
    <t>MTNINKTTQFNEQLSITAADGGTVNYATLSGSIDQYGVPSMSYYVNDGVIYREHLSDFRTSWLAFQDVVFEESEKVAANVTSEEKVAADEH</t>
  </si>
  <si>
    <t>ATGACTAACATTAACAAGACAACGCAATTCAACGAACAACTATCAATTACGGCAGCAGATGGCGGAACGGTAAACTATGCAACGTTAAGCGGATCAATCGACCAATACGGCGTGCCATCAATGAGCTACTACGTTAACGATGGTGTAATTTATCGCGAACATCTATCTGACTTCCGGACGTCTTGGTTAGCGTTCCAAGATGTTGTATTTGAAGAGTCGGAAAAGGTTGCGGCAAACGTTACGTCAGAAGAAAAGGTTGCGGCAGATGAACATTAG</t>
  </si>
  <si>
    <t>1129-LWO_00004</t>
  </si>
  <si>
    <t>977</t>
  </si>
  <si>
    <t>1258</t>
  </si>
  <si>
    <t>MNISDFIPHDFASTVVLITGVLSVFKWIMRKEVSEPLEDMKNSSRELANAQRESNEANMKRFDAIDKVLDKHEIDLARHGEQIVTLFKQEREK</t>
  </si>
  <si>
    <t>ATGAACATTAGCGACTTTATTCCACACGACTTCGCCAGTACTGTTGTTTTGATTACTGGTGTTCTATCCGTTTTTAAGTGGATTATGCGAAAAGAAGTTTCTGAACCGCTAGAAGACATGAAAAACAGCAGCCGAGAACTAGCGAACGCACAACGAGAAAGCAACGAAGCTAATATGAAACGCTTTGACGCTATCGATAAAGTGCTCGATAAGCACGAAATTGACTTGGCACGACACGGAGAACAAATCGTGACACTGTTCAAACAAGAACGCGAAAAATAA</t>
  </si>
  <si>
    <t>1129-LWO_00005</t>
  </si>
  <si>
    <t>1320</t>
  </si>
  <si>
    <t>1628</t>
  </si>
  <si>
    <t>MQDYYKILLGVVSLIGIISPVLFKVVGYLKAKTKNEHILTAEKFAEQAITLFSDASGLTDKEVQEKAVNVLFERLNANGLKNNFTAKQLEQIVNYIYTRMEK</t>
  </si>
  <si>
    <t>ATGCAAGATTATTACAAGATTTTGTTAGGTGTTGTTTCGTTGATTGGTATCATTTCGCCAGTTTTGTTCAAGGTTGTTGGATATTTAAAGGCTAAGACTAAGAACGAGCATATTTTAACTGCCGAAAAGTTCGCTGAACAGGCAATCACGCTGTTTTCAGACGCTTCCGGGTTAACTGATAAGGAAGTACAGGAAAAGGCTGTAAACGTACTTTTTGAGCGTTTAAACGCCAATGGATTGAAGAACAACTTCACAGCTAAACAATTGGAGCAGATTGTAAACTATATTTACACACGAATGGAGAAATAA</t>
  </si>
  <si>
    <t>1129-LWO_00006</t>
  </si>
  <si>
    <t>1629</t>
  </si>
  <si>
    <t>2876</t>
  </si>
  <si>
    <t>GO:0003796;GO:0009253;GO:0016998</t>
  </si>
  <si>
    <t>IPR017853;IPR018077</t>
  </si>
  <si>
    <t>PF01183</t>
  </si>
  <si>
    <t>M</t>
  </si>
  <si>
    <t>MSKRFNLIAPLVMATTLLTSPVVATAAVGDYGVDNAVYQGAYGKFGYAHDKFMISQIGGYTGFGTYDQSTYTTQVQSAIAQGKRAHTYVWWQNITDYATADMVLNHFLPKVQTPKGSIVALDIESGGQNTDVIMHALAKIKAAGYTPMVYGYKNYLVQNTDLNRIADSYQLWLAEYPNYQVTSEPNYNYFPSFKNVGIFQFTSTYVAGGLDGNIDLSGVTDNGYRKGDADKPKTETPAIDKGQQADDTAKADVKVGDTVKVNFKSEKWATGENILQSVKGQSYKVVAIDGKKLLLDGVNSWINRKDAEIISTHDTVQFNGVYVVDQWFVYGGKWYARNEDMSIPVADYNNDIPVGAITLTDRYGNKLPNQTAQGNNGQMEYFTLDGHYKVLERSGSAVKVEIGGEPVWLQASFAE</t>
  </si>
  <si>
    <t>ATGAGCAAACGATTTAACTTAATTGCGCCACTAGTAATGGCAACAACTCTACTCACTTCGCCGGTTGTTGCTACTGCTGCCGTTGGTGATTATGGAGTTGATAACGCAGTTTACCAAGGCGCTTATGGTAAGTTTGGATACGCACATGACAAGTTTATGATTAGTCAAATCGGCGGATACACTGGGTTTGGTACTTATGATCAATCAACTTATACCACACAAGTTCAATCTGCAATCGCGCAAGGCAAGCGTGCGCATACGTATGTCTGGTGGCAGAATATTACAGATTACGCTACGGCTGACATGGTATTGAACCACTTCTTGCCTAAGGTACAAACGCCTAAGGGTTCTATTGTAGCTTTGGATATTGAATCAGGTGGACAAAATACAGATGTAATCATGCACGCTTTGGCCAAAATTAAGGCAGCAGGTTACACGCCAATGGTTTACGGTTACAAGAATTACCTAGTACAGAACACGGACTTAAACCGTATTGCTGACAGTTATCAACTGTGGTTGGCAGAGTATCCGAATTACCAAGTTACGTCAGAACCAAATTATAACTACTTCCCTAGTTTCAAGAATGTCGGTATATTCCAATTTACCTCAACGTATGTTGCTGGTGGGCTAGACGGAAATATTGACCTTAGCGGTGTAACTGACAATGGTTATCGCAAGGGTGACGCTGACAAGCCAAAGACGGAAACACCTGCTATTGATAAGGGTCAACAAGCTGACGATACAGCTAAGGCGGACGTTAAGGTTGGAGATACAGTTAAGGTAAACTTCAAGTCTGAAAAGTGGGCTACTGGCGAAAACATCTTGCAATCAGTTAAGGGTCAATCTTATAAGGTGGTCGCCATTGACGGTAAGAAGTTGTTGCTTGATGGTGTTAACTCGTGGATTAACCGAAAGGACGCTGAAATCATCTCAACGCACGACACTGTACAATTCAATGGTGTTTACGTGGTTGATCAATGGTTCGTCTATGGTGGCAAGTGGTACGCACGAAATGAAGATATGAGCATTCCAGTTGCGGACTACAACAACGATATTCCAGTCGGAGCGATTACACTAACTGACCGCTACGGTAACAAGCTGCCAAACCAAACGGCACAAGGTAACAACGGACAGATGGAATACTTTACCCTTGACGGTCATTACAAGGTATTAGAGCGTTCAGGAAGCGCTGTGAAGGTTGAAATTGGCGGAGAACCAGTATGGTTACAAGCTTCATTCGCTGAATAA</t>
  </si>
  <si>
    <t>1129-LWO_00007</t>
  </si>
  <si>
    <t>2967</t>
  </si>
  <si>
    <t>3215</t>
  </si>
  <si>
    <t>MYYLEITKDYETLEGVALETNYLNHKLNIVSYVATTDWQKVYRIDEREYNGDTEDLNSDLNYIKGELQKLLTNGYMAIWTRD</t>
  </si>
  <si>
    <t>ATGTACTACTTAGAAATCACGAAAGATTACGAAACATTAGAAGGAGTTGCGCTGGAAACAAATTACTTGAACCATAAGTTGAACATTGTTAGTTATGTAGCCACGACTGATTGGCAAAAAGTATATCGCATTGATGAGCGCGAATATAACGGCGATACAGAAGATTTAAACAGCGACCTGAATTACATTAAGGGAGAGCTACAAAAACTCCTCACAAACGGTTATATGGCGATTTGGACACGTGATTAA</t>
  </si>
  <si>
    <t>1129-LWO_00008</t>
  </si>
  <si>
    <t>3976</t>
  </si>
  <si>
    <t>4122</t>
  </si>
  <si>
    <t>MKQYLTTEDKFIELTWFLAENGTVIIKSLDFTNIKSFYLDRYDYLNEE</t>
  </si>
  <si>
    <t>ATGAAACAATACCTAACAACCGAAGATAAATTCATAGAATTAACTTGGTTTTTAGCAGAAAACGGAACGGTCATAATAAAGTCGCTAGACTTTACAAACATCAAGTCTTTCTATTTAGATCGTTACGATTATCTAAACGAAGAATAG</t>
  </si>
  <si>
    <t>1129-LWO_00009</t>
  </si>
  <si>
    <t>4324</t>
  </si>
  <si>
    <t>4548</t>
  </si>
  <si>
    <t>MYLSTTMQQELNEWEDIRFEDEMELSDIIMEVAGMYKSFPTIQRWIDSTNTTGEHMRRFTALVNYFQGDDVFEQ</t>
  </si>
  <si>
    <t>ATGTACTTATCAACAACAATGCAGCAGGAACTTAATGAATGGGAAGACATACGTTTTGAAGACGAGATGGAACTTAGCGACATCATTATGGAAGTTGCAGGCATGTACAAGTCATTTCCAACTATTCAACGCTGGATCGACAGTACAAACACCACAGGAGAGCATATGCGACGTTTTACGGCTTTGGTAAACTACTTCCAAGGCGATGACGTTTTCGAGCAATAA</t>
  </si>
  <si>
    <t>1129-LWO_00010</t>
  </si>
  <si>
    <t>4560</t>
  </si>
  <si>
    <t>4982</t>
  </si>
  <si>
    <t>MVYSEHNNYGAMLVTDEGERMGLNDINAMSVQMLDDNTLENAMYYVKMFGGKFDIMTKEFNRRVKEQGKEFSSVELVDRETKKIKDSETIKKALVNKYGWDAVATKSPTQLAKLFGAEVIADLQQADAIETTKTQSIKWR</t>
  </si>
  <si>
    <t>ATGGTTTATTCAGAACATAACAACTACGGCGCCATGCTGGTTACTGACGAAGGCGAGCGCATGGGTCTTAACGACATCAATGCAATGAGCGTGCAAATGCTAGACGACAATACGTTAGAGAACGCCATGTATTACGTTAAGATGTTTGGTGGCAAGTTCGACATCATGACGAAGGAGTTCAATCGTCGCGTTAAGGAGCAAGGCAAAGAGTTCAGCAGCGTGGAACTGGTTGATCGTGAAACTAAGAAGATTAAGGACAGCGAAACGATTAAGAAGGCGCTTGTAAATAAGTACGGTTGGGACGCTGTTGCTACTAAGTCGCCAACGCAGCTTGCAAAGTTATTCGGCGCAGAAGTGATAGCGGACTTGCAACAAGCAGACGCCATTGAAACAACTAAAACACAATCAATTAAGTGGCGCTAA</t>
  </si>
  <si>
    <t>1129-LWO_00011</t>
  </si>
  <si>
    <t>5045</t>
  </si>
  <si>
    <t>5695</t>
  </si>
  <si>
    <t>IPR009425</t>
  </si>
  <si>
    <t>PF06378</t>
  </si>
  <si>
    <t>S</t>
  </si>
  <si>
    <t>MSVFQTLSAIDVSGKTEKKSNLTYLSWAWAWGELKNKYPDASYKIYENEIDDLLIHGEQAFPIKRNVNYFTDGRTAWVKVGVTVDGQEHIEMLPVMDHRNKSIALNALDSFAVNKTIQRALTKAIARHGLGLYIYAGEDLPEAVKEEKQNEQVLTALQNALNVYQKANGVNLTQAFVDIHELTKGAVNDVQTFQSVNDNQKAYIINYLNTTKKENA</t>
  </si>
  <si>
    <t>ATGAGCGTATTTCAAACATTGTCAGCAATTGATGTAAGCGGAAAGACAGAAAAGAAGTCTAATCTTACTTATCTATCTTGGGCTTGGGCTTGGGGCGAGTTGAAAAACAAGTACCCCGACGCAAGCTACAAGATTTACGAGAACGAAATCGATGACTTGCTTATCCACGGTGAACAAGCGTTTCCAATCAAGCGTAACGTTAATTACTTTACTGACGGTCGTACGGCTTGGGTTAAGGTTGGCGTTACGGTTGACGGACAGGAACACATCGAAATGCTTCCAGTCATGGACCACCGAAATAAGTCAATCGCACTAAACGCTTTGGATAGTTTCGCAGTAAATAAGACAATCCAACGTGCGTTAACAAAGGCGATTGCCCGCCATGGTTTGGGTCTTTACATCTATGCTGGTGAAGATTTGCCAGAAGCCGTTAAGGAAGAGAAGCAAAACGAACAAGTGTTGACGGCTCTTCAAAACGCATTGAACGTTTACCAAAAAGCAAACGGCGTAAACTTAACGCAAGCTTTTGTAGACATACACGAACTTACCAAAGGAGCAGTTAATGACGTGCAAACATTCCAATCAGTTAACGACAATCAAAAGGCTTACATTATCAACTACTTGAACACAACAAAGAAGGAGAACGCATAA</t>
  </si>
  <si>
    <t>1129-LWO_00012</t>
  </si>
  <si>
    <t>5697</t>
  </si>
  <si>
    <t>6137</t>
  </si>
  <si>
    <t>Single-stranded DNA-binding protein</t>
  </si>
  <si>
    <t>GO:0003697;GO:0006260</t>
  </si>
  <si>
    <t>IPR011344;IPR012340</t>
  </si>
  <si>
    <t>PF00436</t>
  </si>
  <si>
    <t>cd04496</t>
  </si>
  <si>
    <t>TIGR00621</t>
  </si>
  <si>
    <t>L</t>
  </si>
  <si>
    <t>MNHASLIGRLTKETELRYTTTGAAVASGTIAVNRDFTNADGERESDFINFVIWRKAAENFVNMTAKGSQIGLDGSWQTRSYENQQGQRVYVSELVVSNFTLLETKEQTEQRKGQGSSNGQQNTAAVAKPTSSPFGEVDFPDDDLPF</t>
  </si>
  <si>
    <t>ATGAACCACGCATCACTAATTGGTCGACTAACTAAGGAAACTGAACTTAGGTACACAACGACAGGTGCAGCAGTTGCATCAGGAACAATCGCAGTTAATAGAGATTTTACGAATGCTGACGGAGAGCGCGAGAGCGATTTTATCAACTTTGTTATTTGGCGTAAGGCTGCTGAAAACTTTGTAAATATGACCGCCAAGGGATCGCAGATTGGTTTAGACGGTTCGTGGCAAACGCGAAGCTATGAGAACCAACAAGGACAGCGTGTTTACGTTTCTGAATTGGTTGTAAGCAACTTCACTTTGCTTGAAACGAAAGAACAGACAGAACAACGTAAAGGACAAGGCAGTTCAAATGGTCAACAAAATACTGCAGCTGTTGCAAAGCCAACTTCATCACCTTTTGGAGAGGTTGACTTCCCTGATGACGATTTGCCGTTCTAA</t>
  </si>
  <si>
    <t>1129-LWO_00013</t>
  </si>
  <si>
    <t>6195</t>
  </si>
  <si>
    <t>6452</t>
  </si>
  <si>
    <t>MKWFDLVQEYEEKHDSFAHASYNDEDYILFRFEMIKEEFGVDGQEALKMMLEQVKNANGSRLKRGIVKEYERKFLYVLRANGKDW</t>
  </si>
  <si>
    <t>ATGAAGTGGTTTGATTTAGTTCAAGAGTATGAAGAGAAACATGACAGCTTTGCGCACGCAAGTTATAACGATGAAGATTACATCTTGTTCCGTTTTGAAATGATTAAGGAAGAGTTTGGTGTAGATGGACAAGAAGCGCTTAAAATGATGTTGGAACAAGTCAAAAATGCCAACGGGTCTCGTTTGAAGCGCGGCATTGTTAAAGAATACGAAAGGAAGTTCTTATATGTATTACGTGCTAATGGAAAAGACTGGTAA</t>
  </si>
  <si>
    <t>1129-LWO_00014</t>
  </si>
  <si>
    <t>6421</t>
  </si>
  <si>
    <t>6609</t>
  </si>
  <si>
    <t>MYYVLMEKTGKFLAIKYDENGKRQFFETDEFSKAFKTQDLKTLKWFSDKYQNKNNEWGEGLF</t>
  </si>
  <si>
    <t>ATGTATTACGTGCTAATGGAAAAGACTGGTAAATTCTTGGCGATTAAGTACGACGAAAATGGAAAACGTCAGTTTTTTGAGACGGATGAATTTTCTAAGGCGTTCAAGACGCAGGATTTGAAAACGCTGAAATGGTTCAGCGATAAGTACCAAAACAAAAACAACGAATGGGGCGAAGGGTTATTCTAA</t>
  </si>
  <si>
    <t>1129-LWO_00015</t>
  </si>
  <si>
    <t>7307</t>
  </si>
  <si>
    <t>Nicotinamide riboside transporter PnuC</t>
  </si>
  <si>
    <t>GO:0016020;GO:0034257;GO:0034258</t>
  </si>
  <si>
    <t>PF04973</t>
  </si>
  <si>
    <t>TIGR01528</t>
  </si>
  <si>
    <t>H</t>
  </si>
  <si>
    <t>MQYFKWLREEIKSINTAGGVMLAFMLGVQLAFLLTGELNTMALVTFAATMVGSACTVYMMIGKPINGLLGLISAVGFIYINWSVGHYASVLDQLVFIALIDLPLLIKWRTWEHRVEGGVKFLSRRGWLLTIAGMLVVWAVATYAYTQLGDTNPLWDSLSLTIGAIASIYVFNGYGDSYTLWLLSDFANIALWATALAANYSSSSLPMLLTMSFYLATALYGRFVSVWSKRKN</t>
  </si>
  <si>
    <t>ATGCAATATTTTAAGTGGCTAAGAGAAGAGATTAAGAGTATCAACACAGCAGGTGGAGTTATGCTAGCATTTATGTTAGGAGTTCAACTTGCGTTCTTGCTTACTGGTGAATTGAACACAATGGCGCTGGTTACATTTGCGGCGACAATGGTTGGTAGCGCCTGCACGGTTTACATGATGATTGGAAAGCCTATCAACGGTCTGCTTGGCCTGATTAGTGCGGTTGGCTTCATCTACATCAATTGGAGCGTTGGACATTATGCCAGTGTACTTGATCAACTTGTATTCATTGCGTTGATTGATTTGCCGCTATTGATTAAGTGGCGAACGTGGGAACATCGTGTCGAAGGCGGTGTAAAATTCTTGTCACGACGTGGTTGGTTGCTAACTATTGCCGGTATGCTTGTTGTTTGGGCAGTTGCTACGTACGCTTATACGCAACTTGGCGATACAAATCCTTTATGGGACAGCTTGTCGTTAACGATTGGTGCAATTGCGTCAATTTACGTGTTTAATGGCTATGGTGACAGTTATACTCTTTGGCTATTGTCTGACTTTGCTAACATTGCACTATGGGCTACTGCATTGGCTGCTAACTATTCATCATCATCGTTGCCAATGCTGCTTACAATGAGTTTCTATTTGGCTACTGCGTTGTATGGACGATTTGTCAGCGTCTGGTCTAAGCGGAAAAATTAA</t>
  </si>
  <si>
    <t>1129-LWO_00016</t>
  </si>
  <si>
    <t>7401</t>
  </si>
  <si>
    <t>7952</t>
  </si>
  <si>
    <t>GO:0016788</t>
  </si>
  <si>
    <t>IPR010902</t>
  </si>
  <si>
    <t>PF07463;PF13392</t>
  </si>
  <si>
    <t>MYKSIKDYEGFYEVNELGKIRSVDRTVKFQNGGTRKLKGKELKLQMDNYGYTNVILSKNGIHKVMKVHRLVAETFLPNPDNLPQVHHINHDRRDNRARNLKWVTEAGQIDDHWREAKSKAKTKGARLRVVGHGIDKIFISAHEAERELGIDHSAAFKVAKGIRKQSNGYKIYFANQETETNNA</t>
  </si>
  <si>
    <t>ATGTACAAATCAATTAAAGATTACGAAGGTTTTTACGAAGTAAACGAATTGGGCAAAATTCGGAGCGTCGATCGAACAGTAAAGTTTCAAAACGGCGGTACTAGGAAACTTAAGGGAAAAGAATTAAAGCTACAGATGGATAATTATGGATACACCAACGTTATACTAAGCAAAAACGGTATTCATAAAGTGATGAAAGTCCATCGATTAGTTGCTGAGACATTCTTGCCAAATCCTGACAATTTACCCCAAGTGCATCATATTAACCACGATAGAAGAGACAATAGAGCACGTAATCTGAAATGGGTCACTGAAGCTGGACAGATTGATGATCACTGGAGAGAGGCAAAATCAAAAGCTAAAACAAAAGGTGCCAGATTACGCGTCGTCGGTCATGGAATAGATAAAATATTCATTAGTGCTCATGAAGCAGAGCGAGAACTTGGTATTGATCACTCAGCTGCATTTAAAGTCGCAAAAGGAATACGTAAACAATCAAATGGCTACAAAATTTACTTTGCTAATCAAGAAACAGAAACAAATAATGCGTAA</t>
  </si>
  <si>
    <t>1129-LWO_00017</t>
  </si>
  <si>
    <t>8054</t>
  </si>
  <si>
    <t>8743</t>
  </si>
  <si>
    <t>MTDKAYIVANNAQELDILKKFEQNNFFWDEGEKPTEWVPSKTAFATYNFDFPYVIASGDDGNIIWFMVDEITEEEIVYDGRNEEKKYKVTQWFINELIKWRDQRLLDTVNGGFYATFRGQDFRELPCIVSEWHLEDTEPIERNKRLIAIIKWLNGEDVFEVEEPHKFIVRSDVTDEGGEYWYVNMHRDMSTVWYQFANATRFNTREEAQEWANSHQVVVEIDAEGNEVE</t>
  </si>
  <si>
    <t>ATGACAGATAAAGCATACATTGTAGCGAACAATGCACAAGAACTTGATATTTTGAAGAAGTTTGAACAAAACAACTTTTTTTGGGACGAAGGAGAAAAGCCAACCGAATGGGTACCAAGCAAAACTGCATTCGCTACTTATAATTTCGATTTTCCATACGTTATCGCTTCTGGTGATGACGGAAATATAATTTGGTTTATGGTTGATGAAATCACGGAAGAAGAAATCGTATACGATGGGCGAAATGAAGAAAAAAAGTACAAGGTAACACAATGGTTTATAAACGAGTTGATTAAGTGGCGTGATCAACGTCTTCTAGACACTGTGAACGGTGGTTTCTATGCCACATTTAGAGGGCAAGATTTCCGTGAATTACCGTGCATCGTTTCAGAATGGCATTTAGAAGATACAGAACCAATCGAACGAAACAAGCGTCTAATTGCAATCATTAAATGGTTGAATGGAGAAGATGTGTTTGAAGTTGAAGAGCCACATAAGTTCATTGTTCGTAGTGATGTTACTGATGAAGGTGGCGAATACTGGTATGTTAATATGCATAGAGATATGTCCACTGTATGGTATCAATTTGCAAACGCTACACGTTTTAACACACGAGAAGAAGCGCAAGAATGGGCTAATTCTCATCAGGTAGTTGTTGAAATTGACGCAGAAGGAAACGAGGTAGAATGA</t>
  </si>
  <si>
    <t>1129-LWO_00018</t>
  </si>
  <si>
    <t>8740</t>
  </si>
  <si>
    <t>8916</t>
  </si>
  <si>
    <t>MMTYEELIEAQLLLGKAATSAVVEILRGEGKKTVVQGFRIFEDESTNAWKMTIEKVED</t>
  </si>
  <si>
    <t>ATGATGACATACGAGGAATTAATTGAAGCACAATTGCTACTTGGAAAGGCGGCAACATCTGCCGTTGTAGAAATTTTACGAGGCGAAGGCAAGAAAACGGTTGTACAAGGGTTCCGTATCTTTGAAGATGAGTCGACGAATGCTTGGAAAATGACTATTGAAAAGGTGGAAGATTAA</t>
  </si>
  <si>
    <t>1129-LWO_00019</t>
  </si>
  <si>
    <t>9149</t>
  </si>
  <si>
    <t>MAQPETLYEHGQLFFNEHATRWIVMSALMEYAGVSWFDLKFNNEKLLNQFDKIIGNSVTEWKKVGDEAVANYGHITL</t>
  </si>
  <si>
    <t>ATGGCACAGCCAGAAACATTATATGAACATGGACAGCTGTTCTTCAATGAACATGCAACACGCTGGATTGTTATGAGTGCGCTTATGGAATACGCTGGAGTTAGTTGGTTCGACTTGAAATTCAATAATGAAAAGTTACTAAATCAATTTGACAAAATCATTGGCAATTCGGTAACGGAATGGAAAAAGGTAGGGGACGAAGCGGTAGCTAATTACGGTCATATTACCTTGTAA</t>
  </si>
  <si>
    <t>1129-LWO_00020</t>
  </si>
  <si>
    <t>9333</t>
  </si>
  <si>
    <t>9569</t>
  </si>
  <si>
    <t>MWDETFLEDLKYSGMQNENAYNRSNKQNRNDYYREYFKDPDKKQRHKRSVYKSHAKHFVKHFATDEDIEELVSIFNTR</t>
  </si>
  <si>
    <t>ATGTGGGACGAAACATTTTTGGAAGACTTGAAATATTCTGGTATGCAAAACGAAAATGCTTATAATCGTTCGAACAAACAAAATCGAAACGATTATTACCGGGAATACTTTAAAGACCCAGACAAAAAGCAACGACATAAGAGGTCTGTTTATAAGAGCCACGCAAAGCATTTTGTTAAACACTTTGCAACGGATGAAGATATTGAAGAACTTGTGTCAATTTTTAATACACGATAA</t>
  </si>
  <si>
    <t>1129-LWO_00021</t>
  </si>
  <si>
    <t>9581</t>
  </si>
  <si>
    <t>9826</t>
  </si>
  <si>
    <t>MDNTFIKNYTMMKAHELGYNVYFNRNGSFNGFSGFAAVVYTRFLEDMAGGIDMPEYYNYLFVTDKNKFYDFVFKEIERWSL</t>
  </si>
  <si>
    <t>ATGGACAATACGTTTATTAAAAATTATACGATGATGAAGGCGCATGAACTTGGATATAACGTTTATTTCAATCGTAATGGATCGTTTAACGGTTTCAGCGGTTTTGCTGCGGTTGTGTACACGCGATTTTTAGAAGATATGGCTGGCGGAATTGACATGCCGGAATATTACAATTATCTGTTCGTAACTGATAAGAATAAGTTTTATGATTTTGTGTTCAAAGAAATTGAAAGGTGGTCGTTGTAA</t>
  </si>
  <si>
    <t>1129-LWO_00022</t>
  </si>
  <si>
    <t>10413</t>
  </si>
  <si>
    <t>IPR021739</t>
  </si>
  <si>
    <t>PF11753</t>
  </si>
  <si>
    <t>MDESVYIVFDGDAVIGFNEEGWEAKEFNFFYVKSGTDMYWKGTNIYLKREQVIDLLEYKEFLDGNNVYKLKNGFSNLFVDELKKDTKKTMRKLSSMGKHSNAELIEILKSGRGETMETYDMVTKPPHYMLEDGTEVKYHIRSLLGDDGFKSWAIGNAIKYVSRYKDKGNPTQDLKKAQENIQMVIDVLGEKDGLD</t>
  </si>
  <si>
    <t>ATGGACGAAAGTGTTTATATTGTTTTTGATGGAGACGCAGTTATTGGATTTAATGAAGAAGGATGGGAAGCAAAAGAATTTAACTTTTTTTATGTAAAATCTGGAACTGATATGTATTGGAAAGGTACTAATATTTATTTGAAGCGTGAACAAGTTATTGACCTGTTGGAATATAAGGAATTTCTAGACGGAAACAATGTTTACAAATTAAAAAATGGATTTTCAAATTTATTTGTAGATGAGCTAAAAAAAGATACCAAAAAAACAATGCGAAAATTGTCATCTATGGGAAAACATAGCAACGCTGAACTAATTGAAATATTGAAGTCTGGCAGAGGCGAGACAATGGAAACCTATGACATGGTTACTAAGCCACCACATTATATGTTAGAAGATGGAACGGAAGTTAAATACCACATTCGTTCTTTGCTAGGTGATGACGGGTTTAAGTCGTGGGCAATCGGAAACGCAATCAAGTATGTATCACGGTACAAGGATAAGGGTAATCCTACGCAAGATTTGAAGAAGGCGCAGGAAAATATTCAGATGGTTATTGACGTATTAGGGGAAAAAGATGGCTTGGACTAG</t>
  </si>
  <si>
    <t>1129-LWO_00023</t>
  </si>
  <si>
    <t>10400</t>
  </si>
  <si>
    <t>11575</t>
  </si>
  <si>
    <t>GO:0016787</t>
  </si>
  <si>
    <t>IPR004843;IPR017930;IPR029052</t>
  </si>
  <si>
    <t>PF00149</t>
  </si>
  <si>
    <t>cd00167</t>
  </si>
  <si>
    <t>MAWTSEEDLYLIENYGMTPQKEIAEHLGKKAATIRKRAQRMRETGAMLNKSFVTRQKEQPDGRTYNVKEIDGEAFTAIKDKGEVELLEFVGLNPDEFTIKQSGSYFNQYADKTSLRIAFERREKPFDVDLYLDKVNSYEFAKKTSDSVLSVNNDMYAVLPLYDMHFGFADSDEYFEKIDEVVEELKARPVKELLIILGGDYLHSETAEGITSSGTSIDSIDLMQAVTDATNFITAITSATSEYAGKVKVMAIDGNHDRTSSQIMYHTLNAMGVDIEYTSEFASYQLGNVPVVMYHGGGVKKNRLRDTDYLKFIKAEMPDVLMQSLQTGNDIHWFQGHYHTTTEKTDSLYIHQVPAITKTSGWEKSNGFVGSLNGMKIYYFDENKQRGVFNL</t>
  </si>
  <si>
    <t>ATGGCTTGGACTAGTGAAGAAGATTTATATCTAATTGAAAACTACGGCATGACGCCGCAAAAAGAGATCGCTGAACATTTAGGTAAGAAAGCAGCAACAATCAGAAAGCGTGCGCAACGAATGCGAGAAACAGGCGCAATGCTTAACAAGTCATTTGTAACACGCCAAAAGGAACAACCCGATGGGCGTACGTACAACGTCAAGGAAATTGACGGAGAAGCATTTACAGCTATCAAGGACAAGGGAGAAGTTGAACTGCTTGAATTTGTCGGTTTGAACCCTGATGAGTTCACGATTAAGCAAAGTGGATCATACTTCAATCAATATGCAGACAAGACGTCGCTACGAATTGCGTTTGAGCGTCGTGAGAAGCCGTTTGACGTTGATTTGTATCTTGATAAGGTAAATAGCTACGAATTCGCTAAAAAAACGTCAGATAGCGTTTTAAGCGTTAATAACGACATGTATGCAGTGCTTCCTTTGTACGACATGCACTTTGGGTTCGCTGACAGTGATGAATACTTCGAAAAGATTGATGAAGTTGTTGAAGAACTCAAAGCACGACCGGTTAAAGAGTTGTTAATTATTCTCGGAGGTGATTATTTGCATAGTGAAACAGCAGAAGGTATTACAAGTTCGGGAACATCTATTGACAGTATCGACTTAATGCAAGCCGTTACTGACGCTACAAACTTCATTACGGCGATTACAAGCGCGACTTCTGAATACGCTGGCAAGGTTAAAGTAATGGCGATTGACGGAAACCACGATCGCACGAGTTCGCAAATTATGTACCACACACTGAATGCAATGGGCGTTGATATTGAATACACTAGTGAATTTGCCAGTTATCAACTAGGAAACGTGCCAGTTGTTATGTATCACGGAGGGGGCGTTAAAAAGAACCGTTTGCGCGACACTGATTACTTGAAGTTCATTAAGGCAGAAATGCCTGACGTGCTGATGCAATCATTGCAAACTGGAAACGATATTCACTGGTTCCAAGGTCATTACCACACGACGACAGAAAAGACAGATAGTTTGTACATCCACCAAGTTCCGGCAATCACTAAAACGAGCGGCTGGGAAAAGAGCAACGGCTTCGTTGGATCGTTAAACGGTATGAAGATTTACTACTTTGACGAGAACAAGCAACGTGGCGTATTCAATTTATAA</t>
  </si>
  <si>
    <t>1129-LWO_00024</t>
  </si>
  <si>
    <t>11671</t>
  </si>
  <si>
    <t>11868</t>
  </si>
  <si>
    <t>MKKMHASINTSLAIVPIFAILTMMTLFGFDLTFGLYMYLFLSVFPLIISFIVWITIKAFGGYKNA</t>
  </si>
  <si>
    <t>ATGAAGAAAATGCACGCAAGTATTAACACATCGTTGGCAATCGTTCCAATTTTCGCAATTCTAACAATGATGACGTTGTTTGGATTTGATTTAACGTTCGGATTATACATGTATCTGTTTTTGTCTGTTTTTCCATTGATTATTAGTTTTATTGTTTGGATCACAATCAAGGCTTTCGGAGGTTATAAGAATGCTTAA</t>
  </si>
  <si>
    <t>1129-LWO_00025</t>
  </si>
  <si>
    <t>11861</t>
  </si>
  <si>
    <t>12136</t>
  </si>
  <si>
    <t>MLNYNFSSYNVGDLVSVKVDKKKERESETPYFNDFDDKAKQSHKEFEEAKILYIKLRKCNYTRKDVQSFTGWGFGRIDRLARWYKMSGYGD</t>
  </si>
  <si>
    <t>ATGCTTAATTACAATTTCAGTAGTTACAATGTTGGCGACTTGGTATCGGTAAAAGTCGATAAGAAAAAGGAGCGCGAATCGGAAACGCCATACTTCAATGACTTCGATGACAAGGCTAAGCAAAGCCACAAGGAATTTGAAGAAGCTAAAATTCTATACATCAAACTGCGCAAATGTAACTACACACGCAAGGATGTTCAATCATTTACTGGGTGGGGGTTTGGTCGCATTGACCGTTTGGCGCGCTGGTACAAAATGTCAGGATATGGAGATTAA</t>
  </si>
  <si>
    <t>1129-LWO_00026</t>
  </si>
  <si>
    <t>12090</t>
  </si>
  <si>
    <t>12329</t>
  </si>
  <si>
    <t>MTVWRAGTKCQDMEINTMKKGFLIITAANYNHYNYVYKLLRDGGMTKAKVSAVMNVSHQNADRFEYDYTNGTQKGLTRR</t>
  </si>
  <si>
    <t>TTGACCGTTTGGCGCGCTGGTACAAAATGTCAGGATATGGAGATTAACACAATGAAGAAGGGTTTTTTGATTATTACGGCTGCTAACTACAACCACTATAACTACGTTTACAAGTTGTTGCGCGACGGCGGCATGACTAAGGCGAAGGTGTCGGCTGTTATGAACGTATCGCATCAAAATGCGGATCGTTTTGAATACGACTATACCAATGGAACACAAAAGGGCTTGACACGCCGGTAA</t>
  </si>
  <si>
    <t>1129-LWO_00027</t>
  </si>
  <si>
    <t>12463</t>
  </si>
  <si>
    <t>12765</t>
  </si>
  <si>
    <t>MENRAFIAQYVMNNITYWESKDTKYTANPEQIFYQMRKRSKGRYVPHANEIAATLEKLRDDQVITSSFNGERYHQYGRGNNFAAFAAFLEDEHGARIKNV</t>
  </si>
  <si>
    <t>ATGGAAAACCGAGCATTTATTGCACAATACGTAATGAACAACATCACTTACTGGGAAAGTAAGGACACGAAGTACACAGCTAACCCAGAACAAATCTTTTATCAAATGCGTAAGCGTTCTAAAGGTAGATATGTGCCACACGCAAACGAAATTGCAGCTACACTTGAAAAGCTACGAGATGATCAAGTTATCACATCATCATTTAATGGAGAACGTTACCACCAATATGGACGTGGAAACAATTTCGCGGCATTTGCTGCATTCTTGGAAGATGAACACGGAGCACGGATTAAGAACGTTTAG</t>
  </si>
  <si>
    <t>1129-LWO_00028</t>
  </si>
  <si>
    <t>12793</t>
  </si>
  <si>
    <t>13647</t>
  </si>
  <si>
    <t>GO:0003678;GO:0005524;GO:0006260</t>
  </si>
  <si>
    <t>IPR027417</t>
  </si>
  <si>
    <t>PF03796</t>
  </si>
  <si>
    <t>MLNEATIKGELNAIRNVELMKFQDILDLPATNLFESITDNAFYTPHQLLTIGGRPDVGKTQMAMHIAKTQLLNDKYVAYFGLEEEAGEIYTSIEQFIPIERAEKLLVQDYTYTELNELTGRIRAIYERYNIDFFVVDQLSLIDVDDTPDLRAKFDRTQRVLQVLTKELPITILQITQMNRALENDDEMPENKIAESDRIFQNSKWFGIFFKLEDVDEQTVKMGLRIRKSKKRNGSYANYVFKFDYEASTMFELKELSDDEYIDEARGKTSNRISGGHSFNDWVR</t>
  </si>
  <si>
    <t>ATGCTTAATGAAGCTACAATTAAAGGAGAGCTAAACGCAATCCGCAACGTGGAACTCATGAAGTTCCAAGATATTTTAGACTTACCAGCAACAAACTTGTTCGAGTCTATTACAGACAACGCGTTCTACACGCCACACCAGCTATTGACGATTGGTGGACGACCTGATGTTGGAAAGACACAAATGGCAATGCACATCGCAAAGACACAATTGTTAAATGACAAATATGTTGCTTACTTCGGGCTTGAAGAAGAAGCTGGTGAGATTTACACATCAATTGAGCAATTCATCCCCATTGAGCGCGCTGAAAAGCTACTCGTACAAGATTATACCTACACGGAGTTAAACGAGCTTACAGGACGAATTAGAGCCATTTACGAGCGTTATAACATTGACTTTTTTGTTGTTGACCAACTATCTTTGATTGACGTTGACGATACGCCTGATTTGCGAGCCAAGTTTGATCGCACACAACGAGTATTGCAAGTTTTAACAAAGGAACTACCAATCACAATCTTGCAAATTACGCAAATGAACCGTGCATTGGAAAACGATGATGAAATGCCTGAAAACAAGATTGCAGAAAGCGACCGTATTTTTCAGAACTCGAAGTGGTTTGGAATTTTCTTCAAGTTGGAAGATGTTGACGAGCAAACAGTTAAGATGGGGTTACGTATTCGTAAGAGCAAGAAGCGCAATGGATCATACGCAAATTATGTGTTCAAATTCGATTACGAAGCGTCTACTATGTTCGAGTTAAAGGAGTTGAGTGACGATGAATATATCGATGAAGCAAGAGGAAAAACAAGCAATCGCATTTCTGGGGGACATAGCTTCAATGACTGGGTACGATAG</t>
  </si>
  <si>
    <t>1129-LWO_00029</t>
  </si>
  <si>
    <t>13631</t>
  </si>
  <si>
    <t>13870</t>
  </si>
  <si>
    <t>MTGYDSFVGRHAMGLWNEIVKDSDYKLFNVTYNPAKRFELLVHNDGIPIMVAKYETKEFANDVAKAALEHGLQVSGRTL</t>
  </si>
  <si>
    <t>ATGACTGGGTACGATAGTTTTGTTGGACGTCATGCAATGGGGTTGTGGAACGAAATCGTAAAGGATAGCGATTATAAGCTGTTCAATGTAACATATAACCCGGCCAAACGTTTTGAATTGCTAGTGCACAATGACGGCATACCGATAATGGTTGCTAAGTACGAAACGAAAGAATTTGCGAATGACGTGGCTAAGGCTGCGTTGGAACATGGACTACAAGTGTCAGGGAGGACATTATGA</t>
  </si>
  <si>
    <t>1129-LWO_00030</t>
  </si>
  <si>
    <t>13867</t>
  </si>
  <si>
    <t>14271</t>
  </si>
  <si>
    <t>MKKYKVTQEFMDSLDDWRGKFFDGEIPVNMFKYENRNNAVELWRFENFSNDEIMKRLGALLNWINGEEVFEIGTPSYVVMLKDTIRLYGKGYIRIAKNGCVNVTYYMEDATRFDDFEKASEWANKHFEVVEVDE</t>
  </si>
  <si>
    <t>ATGAAGAAGTACAAGGTAACACAAGAGTTTATGGACAGCTTAGACGATTGGCGTGGTAAGTTTTTCGATGGCGAAATTCCAGTAAACATGTTTAAGTATGAAAATCGAAATAATGCAGTTGAACTTTGGCGGTTTGAGAATTTTTCTAATGATGAAATCATGAAGCGATTGGGCGCGTTATTAAATTGGATTAATGGTGAAGAAGTATTTGAGATTGGTACACCTTCATATGTAGTGATGCTTAAAGATACTATTAGATTGTACGGAAAAGGGTATATTCGTATCGCAAAGAATGGTTGTGTTAATGTAACTTATTACATGGAAGACGCCACTCGGTTTGATGATTTTGAAAAGGCGTCGGAATGGGCTAACAAGCACTTTGAAGTAGTGGAAGTAGATGAATAA</t>
  </si>
  <si>
    <t>1129-LWO_00031</t>
  </si>
  <si>
    <t>14282</t>
  </si>
  <si>
    <t>14893</t>
  </si>
  <si>
    <t>MEKYYIVENEKQEKATLYELEQEGFKWGVGENPTALVISQIMGDEVFPYTISKGKDKKIYWYGEGTEDTEDINKYSVTQVFMQDLNNWRDDRRIYTDDGVVLGWKDFQDEPERIREWRLNTGSALEANNRLIAIIKLFNGEDVFVADKPSYIVRKKGVRKYVNVEVEGGFELFSDKRDATVFYDLDAAKEYENKIFEAVELDE</t>
  </si>
  <si>
    <t>ATGGAAAAATATTATATTGTAGAAAACGAAAAACAAGAAAAGGCTACATTGTACGAATTGGAACAGGAAGGCTTTAAGTGGGGCGTTGGTGAAAACCCAACGGCGCTTGTTATCTCACAAATTATGGGGGACGAAGTTTTTCCTTACACGATTAGTAAGGGAAAAGACAAAAAGATTTATTGGTACGGAGAAGGAACGGAAGATACAGAAGACATTAATAAGTACAGCGTTACACAAGTATTTATGCAAGATTTGAATAATTGGCGAGATGATCGACGTATTTATACAGACGACGGCGTGGTACTTGGCTGGAAAGACTTTCAAGACGAGCCCGAGCGTATTAGAGAATGGCGATTAAATACCGGAAGTGCACTTGAAGCAAACAACCGTTTAATTGCAATCATCAAGTTGTTTAACGGAGAAGATGTGTTTGTAGCAGATAAGCCTTCTTATATTGTACGAAAGAAAGGCGTAAGAAAATATGTTAACGTTGAAGTAGAAGGTGGATTTGAACTGTTTAGCGATAAGCGCGATGCGACTGTGTTCTATGACCTAGATGCAGCTAAGGAATATGAAAACAAAATTTTTGAAGCGGTGGAACTAGATGAATAA</t>
  </si>
  <si>
    <t>1129-LWO_00032</t>
  </si>
  <si>
    <t>14886</t>
  </si>
  <si>
    <t>15383</t>
  </si>
  <si>
    <t>GO:0000287;GO:0006281;GO:0006310</t>
  </si>
  <si>
    <t>IPR036614</t>
  </si>
  <si>
    <t>PF05866</t>
  </si>
  <si>
    <t>MNKVFEASIELTEKFASGNEMGTTAKSGKRTTKPRMYRTSHYEKQKSAVKSVIWDLAEEAHIEIKDGVAYKLRELYEYPVPASYLKTKKQRAEFSTLTVLPITRGTSDIDNTMKPMHDAMTDALGFDDSQIVSIEAHKRYKTGDTYRYSFELYEMPSGVELEFYE</t>
  </si>
  <si>
    <t>ATGAATAAAGTTTTTGAAGCGTCAATCGAGCTAACCGAAAAGTTTGCCAGCGGAAACGAAATGGGAACAACCGCCAAAAGCGGTAAACGCACAACGAAGCCGCGAATGTATAGGACTAGTCACTACGAAAAACAAAAAAGCGCTGTAAAGTCAGTCATTTGGGACTTGGCAGAAGAAGCGCACATCGAAATTAAGGATGGCGTTGCTTACAAGTTGCGCGAGCTGTACGAGTACCCAGTTCCGGCTTCCTACTTAAAGACAAAGAAGCAACGAGCGGAGTTTTCAACCTTAACCGTGTTGCCAATCACCCGTGGCACATCAGACATCGACAACACGATGAAGCCAATGCATGATGCAATGACGGACGCACTCGGTTTTGACGACAGCCAAATCGTAAGTATTGAAGCACATAAGCGATACAAGACGGGCGACACATATCGTTACTCGTTTGAACTATACGAAATGCCCAGTGGGGTAGAATTGGAGTTTTACGAATGA</t>
  </si>
  <si>
    <t>1129-LWO_00033</t>
  </si>
  <si>
    <t>15380</t>
  </si>
  <si>
    <t>15571</t>
  </si>
  <si>
    <t>MKIILGFIVFAMIVFVTFGLPFSFFFASAFMLKVTLTVVGIGLLFFWALFLVELFEHVGGNHE</t>
  </si>
  <si>
    <t>ATGAAAATTATTTTAGGGTTTATTGTTTTTGCCATGATTGTATTCGTTACATTCGGGCTACCGTTTTCGTTCTTCTTTGCGTCAGCATTTATGCTTAAAGTGACGTTGACTGTTGTAGGTATTGGATTGCTGTTCTTCTGGGCGTTGTTCTTGGTTGAACTGTTTGAACACGTAGGAGGAAATCATGAATAG</t>
  </si>
  <si>
    <t>1129-LWO_00034</t>
  </si>
  <si>
    <t>15564</t>
  </si>
  <si>
    <t>15758</t>
  </si>
  <si>
    <t>MNSLQIGFLIFILLPLILSPVVDVATFRIKKAIYIAWYEAIMPLYMLEMIVFVLVAIFVMLGDA</t>
  </si>
  <si>
    <t>ATGAATAGTCTACAAATAGGATTTTTAATCTTTATTTTACTACCACTAATTCTTTCTCCCGTAGTTGATGTTGCGACTTTTAGAATTAAAAAAGCCATTTATATAGCATGGTATGAAGCCATTATGCCACTGTATATGCTAGAGATGATCGTTTTTGTGTTGGTAGCAATATTCGTTATGCTGGGAGATGCATGA</t>
  </si>
  <si>
    <t>1129-LWO_00035</t>
  </si>
  <si>
    <t>15825</t>
  </si>
  <si>
    <t>16334</t>
  </si>
  <si>
    <t>GO:0006323</t>
  </si>
  <si>
    <t>IPR038713</t>
  </si>
  <si>
    <t>PF03592</t>
  </si>
  <si>
    <t>MANTKAKLTAKEQKFVQEYIRLGNITQAAIIAGYNKRSAGSLGSSVLKKVDVKAYYDELMAEMAHDSIMGAREALELLTSIARGETKEEVVAQTAEGYFLVDKRADIKDRLTATKEILKRYPESDQLELVKLEGMRLENELKQRKLQEENAGEQLTINFVGFDNEDNNA</t>
  </si>
  <si>
    <t>ATGGCAAATACAAAAGCAAAATTGACTGCCAAAGAGCAGAAGTTTGTACAAGAATATATTCGCCTTGGTAACATTACACAGGCTGCTATTATTGCCGGATATAACAAGCGAAGTGCTGGATCGCTTGGTTCATCCGTTTTAAAAAAGGTTGATGTCAAGGCTTATTATGACGAATTGATGGCTGAAATGGCGCACGATAGCATTATGGGCGCACGGGAAGCGTTGGAGCTTCTGACGAGCATTGCACGGGGCGAGACAAAGGAAGAAGTTGTTGCGCAAACAGCAGAAGGTTACTTCTTGGTTGATAAGCGAGCTGACATTAAGGATCGTCTAACTGCCACCAAGGAGATTTTGAAGCGCTACCCTGAAAGTGACCAGCTTGAACTGGTTAAGCTCGAAGGCATGCGCCTAGAAAACGAATTGAAGCAACGCAAGCTGCAAGAAGAAAACGCTGGCGAACAATTGACGATTAACTTCGTGGGGTTCGATAATGAAGACAATAACGCTTGA</t>
  </si>
  <si>
    <t>1129-LWO_00036</t>
  </si>
  <si>
    <t>16315</t>
  </si>
  <si>
    <t>17595</t>
  </si>
  <si>
    <t>IPR035412;IPR035413</t>
  </si>
  <si>
    <t>PF04466;PF17288</t>
  </si>
  <si>
    <t>TIGR01547</t>
  </si>
  <si>
    <t>MKTITLDFPNAVDESYHKLFTSRARYIALKGSRGSGKSMAATFKVVHDIMKYPWLNWLVIRQFQTTQKDSTFSNLKQTIQLLGLEKLFKFTVSPLEITYIPNGTKIYFKGNDDPLKLTSISPAVGKIARVWWEEAYELKSDDDFDKVDKSIRGILPEGGFYQHLLTFNPWSDRHWLKREFFDEETRKSNVLSFTTTYKNNAFLDDDFIQMMEEMKVKNPDRARVVVYGDWGVADGLVFDGLFELEDFDIDTINGQLIQGLDFGFTHDPTAFIRAKVVGSDIYVFDGFYQQGLLNDPMARLIAQHGGLAGKVYADNAEPRTITELQTRGLRNVIPAGKGKDSLVQRTEFMKAYKYHIHPSVSWLADEMSTYVYQKDKFDKQLNKPVDGDDHAIQALGYALEPLIFTNKGGNYMSYQERVNAVKNIGL</t>
  </si>
  <si>
    <t>ATGAAGACAATAACGCTTGATTTTCCAAATGCTGTTGATGAGTCATACCACAAGCTGTTTACCAGCCGTGCGCGTTATATTGCGTTAAAGGGTTCTCGTGGATCAGGTAAATCTATGGCTGCCACATTCAAGGTTGTCCACGACATAATGAAGTACCCTTGGCTTAATTGGTTGGTTATTCGTCAGTTCCAAACGACGCAAAAGGACAGTACGTTCTCAAATTTGAAACAAACAATTCAACTACTGGGGCTTGAAAAACTATTCAAGTTCACCGTTAGCCCGCTTGAAATTACGTACATCCCCAACGGAACAAAGATTTACTTTAAGGGAAACGATGACCCGTTGAAGCTGACGTCTATCAGTCCAGCTGTTGGTAAGATTGCGCGCGTTTGGTGGGAAGAAGCGTACGAACTTAAAAGCGATGACGACTTCGACAAGGTTGACAAGTCTATTCGTGGTATTTTGCCAGAAGGCGGATTCTATCAACACTTGCTAACGTTCAACCCGTGGAGCGACAGGCACTGGTTGAAACGGGAATTCTTTGACGAAGAAACACGCAAGAGCAACGTACTATCGTTTACGACAACTTACAAGAACAACGCATTCCTTGACGACGACTTCATTCAGATGATGGAAGAAATGAAAGTCAAGAACCCTGATCGTGCGCGTGTCGTTGTATACGGTGATTGGGGTGTTGCTGACGGGCTTGTGTTTGATGGGCTGTTTGAACTTGAAGACTTTGATATTGACACAATCAACGGACAACTTATTCAAGGACTGGACTTCGGGTTTACGCATGACCCAACAGCGTTCATTCGTGCTAAGGTCGTAGGAAGCGATATATACGTGTTTGACGGCTTTTATCAGCAAGGGTTACTAAATGACCCAATGGCACGTTTAATCGCACAGCACGGCGGTCTAGCTGGCAAGGTGTATGCAGATAACGCAGAGCCACGAACTATCACTGAACTGCAAACCCGTGGACTACGTAATGTTATACCTGCCGGTAAGGGTAAGGACAGCTTAGTGCAGCGTACGGAGTTCATGAAGGCATATAAATACCACATTCACCCGAGCGTTTCTTGGCTTGCTGACGAGATGAGTACGTATGTATATCAGAAAGATAAGTTTGATAAACAACTCAACAAACCAGTTGACGGTGACGATCACGCTATTCAAGCGCTTGGATATGCGCTCGAACCGCTAATCTTTACGAACAAGGGTGGCAACTACATGAGTTATCAAGAACGTGTTAATGCTGTAAAAAACATTGGTTTATAG</t>
  </si>
  <si>
    <t>1129-LWO_00037</t>
  </si>
  <si>
    <t>17655</t>
  </si>
  <si>
    <t>19160</t>
  </si>
  <si>
    <t>IPR006428;IPR021145</t>
  </si>
  <si>
    <t>PF05133</t>
  </si>
  <si>
    <t>TIGR01538</t>
  </si>
  <si>
    <t>MTYEYDIKKQENLLYQDDPANLTNDRIMEFVRHFYNIQRPRLKKLDAYYRGWDEGVLATDTRRAQEGYADYRLTHPFAQEIADFQTSFSVGNPIGVEAEGKHDELDAVNNYNDVNTLNNDLFLDMTKYGRAVELTYRDRDNERIVRLDPMNTFVIYSNDVDPSPIMAVRLSERMVIDQTTQVGVVLPNPIKKYIIEYWTEDTHAVSTEIVLADNLQIAYTEDLVTMPVVEYWNNTLRTGDYENVIPLIDAYDAAQSDTANYMTDMNDAILTIKGDIDSLFDGADLMINPDDKDAAIKLAKAKQEMLNEMKNARMLLLKSGISATGTQTSVDANYIYKQYDVQGVEAYKNRLYKNIHAFSRTPDVSDDNFASNASGVAMKYKQLGVIQLAATKRRQFEKGLYRRYKIIQTLENAVSGKWDIDYNDIRFTFHDNLPQDDITTLQDLVQAGAQFPQEYLLRFAPGGSDVEELKQMMDEQANDPEYTRLAQRLEAVNNDTTGTDV</t>
  </si>
  <si>
    <t>ATGACTTACGAATACGACATTAAAAAGCAGGAGAACTTGTTATACCAAGATGACCCTGCGAACTTAACCAACGACCGAATTATGGAGTTTGTTCGACACTTCTATAATATTCAACGACCACGATTGAAGAAGTTGGACGCTTACTACCGTGGCTGGGATGAGGGGGTGCTGGCAACTGACACACGTCGAGCGCAAGAAGGGTACGCTGATTATCGACTAACGCACCCGTTTGCACAGGAAATTGCGGACTTCCAAACTTCATTCTCGGTTGGTAATCCGATTGGAGTTGAGGCAGAAGGCAAACACGATGAACTTGATGCTGTGAATAATTACAACGACGTTAATACGCTTAACAATGATTTGTTCTTGGATATGACTAAGTATGGTCGCGCTGTTGAATTGACTTATCGTGACAGAGACAATGAACGGATTGTGCGCCTTGACCCGATGAACACGTTTGTTATCTATTCTAACGACGTGGATCCATCCCCAATCATGGCGGTTCGGTTGTCTGAACGAATGGTAATTGACCAAACAACGCAAGTCGGTGTTGTGTTACCAAATCCGATTAAGAAGTACATCATTGAATATTGGACGGAAGACACACACGCAGTATCTACTGAAATTGTGTTGGCTGATAACTTGCAAATCGCTTACACAGAAGATTTGGTTACAATGCCAGTTGTTGAATACTGGAACAACACGCTGCGCACTGGTGACTACGAGAATGTTATCCCGTTGATTGACGCTTATGACGCTGCACAGTCTGACACGGCTAACTACATGACGGACATGAATGACGCTATCCTGACTATCAAGGGCGACATTGACAGTTTGTTTGACGGAGCTGACTTGATGATCAACCCTGATGACAAGGACGCCGCAATCAAGTTGGCTAAGGCTAAGCAAGAAATGCTTAACGAAATGAAGAACGCTCGCATGTTGCTGTTGAAGTCAGGCATTTCAGCAACTGGAACGCAAACTAGTGTTGACGCTAACTACATTTACAAGCAATACGACGTGCAAGGTGTTGAAGCGTATAAGAACCGTTTGTACAAGAATATCCACGCGTTCAGTCGAACTCCTGACGTTTCTGACGATAACTTTGCATCAAATGCTTCTGGCGTTGCGATGAAGTACAAGCAACTTGGTGTTATCCAGTTGGCAGCAACTAAGCGCCGACAATTCGAGAAGGGGTTATACCGCCGTTACAAGATTATTCAAACGCTTGAAAATGCTGTGTCTGGAAAGTGGGACATTGATTACAATGATATTCGATTTACGTTCCACGATAACTTGCCACAAGACGACATCACGACGTTGCAAGACTTGGTACAAGCAGGCGCACAATTCCCACAAGAATACCTTTTGCGCTTTGCACCGGGTGGATCAGACGTTGAAGAGTTGAAGCAAATGATGGACGAGCAAGCAAACGACCCTGAATACACACGACTAGCACAACGATTGGAGGCAGTAAACAATGACACCACGGGAACTGATGTATAA</t>
  </si>
  <si>
    <t>1129-LWO_00038</t>
  </si>
  <si>
    <t>19135</t>
  </si>
  <si>
    <t>19941</t>
  </si>
  <si>
    <t>IPR006528</t>
  </si>
  <si>
    <t>PF04233</t>
  </si>
  <si>
    <t>TIGR01641</t>
  </si>
  <si>
    <t>T</t>
  </si>
  <si>
    <t>MTPRELMYKFSKGQIKLDEKNAKELEKLIKGVSNEFLVWWSEFVDKNPDYTHANDSHRPDKDLLDELKEYADDNDIKLTAVRNNDDLLNAATLLFSSVLAYKAIKLIGDKLSIELTNTAQIGREAYSIKNNKLGVEVIDELLDGVRWSDRIWTHQAQLKSDMYRIMKKTLLNNDVATGYTKELRDKYGVFNYQADRILRTEAARVSSRQQLHDIKQAGFDKLEWIASAGACVHCAPLDGKVFSADKFGEDPYVLPKHPSCRCSITAVA</t>
  </si>
  <si>
    <t>ATGACACCACGGGAACTGATGTATAAGTTCAGCAAGGGACAAATTAAGCTGGACGAAAAGAACGCTAAGGAACTTGAAAAGCTAATCAAGGGTGTTTCTAACGAGTTCCTTGTTTGGTGGTCTGAATTTGTTGACAAGAACCCTGATTACACACACGCAAACGATAGCCACCGACCCGACAAAGATTTGCTTGATGAGTTGAAAGAATATGCAGACGATAACGACATCAAGTTAACGGCAGTGCGAAACAATGACGATTTGTTAAACGCTGCAACGCTGTTATTTAGCTCTGTTTTGGCGTATAAGGCGATTAAGCTAATCGGCGATAAGTTATCCATTGAACTAACGAACACGGCTCAAATAGGGCGAGAAGCCTATTCAATTAAGAATAACAAGCTGGGCGTTGAAGTGATTGATGAATTGCTAGACGGTGTACGCTGGTCTGATCGTATTTGGACACACCAAGCGCAATTGAAGAGCGATATGTATCGTATCATGAAGAAAACGCTGCTTAATAACGATGTGGCAACTGGTTACACTAAGGAACTACGCGATAAGTACGGTGTGTTTAACTACCAAGCTGACCGTATTTTGCGAACGGAAGCCGCGCGAGTTTCTAGTCGACAGCAATTGCACGACATTAAACAGGCAGGCTTTGATAAGTTGGAATGGATTGCAAGTGCTGGTGCGTGTGTACACTGTGCGCCATTAGACGGTAAGGTATTCAGTGCTGATAAGTTTGGTGAAGACCCTTACGTTTTGCCAAAACACCCATCATGCCGTTGTTCGATAACTGCAGTTGCATAA</t>
  </si>
  <si>
    <t>1129-LWO_00039</t>
  </si>
  <si>
    <t>19989</t>
  </si>
  <si>
    <t>20543</t>
  </si>
  <si>
    <t>IPR010902;IPR036388</t>
  </si>
  <si>
    <t>MQEIWKDIAGYEGIYQISNLGRVKNTVTKEIKKQSDNGKGYKSVNLWKQNKGQTFYIHRLVAGAFIENTLNKPEVHHKDSDRSNNTVENLAWVTTKENNNLGKHIERMTNNKRWIETRAASMAKARDKAIVINSHKTKFTKGDFVKVFDSLAQGARELGLDKGGCTRVANGKQKHTHGYKVEYI</t>
  </si>
  <si>
    <t>ATGCAAGAAATATGGAAAGACATCGCAGGATATGAAGGAATATACCAAATAAGTAATCTTGGTAGAGTTAAAAACACGGTTACTAAAGAAATTAAGAAGCAAAGTGATAATGGCAAGGGATATAAAAGCGTCAATCTTTGGAAACAAAACAAAGGACAAACCTTTTATATTCATAGGTTAGTGGCAGGAGCTTTTATTGAAAATACACTGAACAAACCAGAAGTACATCATAAAGATTCGGACAGAAGTAATAACACTGTTGAAAATTTAGCTTGGGTAACTACCAAGGAAAACAACAACTTAGGAAAACACATTGAAAGAATGACTAATAATAAACGATGGATAGAAACAAGAGCTGCTTCAATGGCTAAGGCGAGAGATAAAGCTATTGTTATAAATTCACACAAAACAAAGTTTACAAAAGGAGATTTTGTTAAAGTGTTTGATTCATTAGCACAAGGTGCAAGAGAGTTAGGACTAGATAAGGGTGGTTGCACGAGAGTTGCCAACGGTAAACAAAAACACACACATGGTTATAAAGTAGAATACATTTAA</t>
  </si>
  <si>
    <t>1129-LWO_00041</t>
  </si>
  <si>
    <t>20968</t>
  </si>
  <si>
    <t>21105</t>
  </si>
  <si>
    <t>MSKITIQKDLIILEADKITLCGETTVVTGEILLDEHNRVLEIKHD</t>
  </si>
  <si>
    <t>ATGTCAAAAATTACCATTCAAAAAGATTTAATTATTTTAGAAGCAGATAAAATCACATTATGTGGCGAAACAACAGTCGTTACTGGTGAAATTCTTCTGGATGAACACAATCGTGTCTTGGAAATCAAGCACGACTAA</t>
  </si>
  <si>
    <t>1129-LWO_00042</t>
  </si>
  <si>
    <t>21298</t>
  </si>
  <si>
    <t>21885</t>
  </si>
  <si>
    <t>IPR025580</t>
  </si>
  <si>
    <t>PF14265</t>
  </si>
  <si>
    <t>MLKAVRTEVIMSEPNTQPEPTPTPDPKADGAVETLQLTPQELQAKLDAEADKRVEKVLSKKQAEWEQQLQDRLAEAENKGAEYAKMTAAEKAEADLQQRMEALEQREQAIKQRELSASVASDLAEQGLPVELADNLTAIGDPAAIKEWVSTIKDTISTAVNEQVKERLNTGKPTSTATNLNPSDDPFDAIAAKYK</t>
  </si>
  <si>
    <t>GTGCTGAAAGCCGTGCGAACGGAGGTTATCATGTCAGAACCAAATACACAACCTGAACCAACACCAACGCCAGATCCAAAAGCAGACGGCGCTGTGGAAACTTTGCAACTTACTCCACAGGAGTTGCAAGCTAAGCTAGACGCGGAAGCTGACAAGCGTGTTGAAAAGGTTCTATCAAAGAAGCAAGCCGAGTGGGAACAGCAATTGCAAGACCGCTTGGCAGAAGCTGAAAACAAGGGCGCTGAATACGCTAAGATGACGGCCGCTGAAAAGGCTGAAGCGGATTTGCAACAACGAATGGAAGCACTTGAACAACGCGAACAAGCAATCAAGCAACGCGAACTATCTGCCAGTGTTGCAAGCGACTTGGCTGAACAAGGTTTGCCGGTAGAATTGGCTGATAACCTAACGGCGATTGGAGACCCTGCCGCTATTAAGGAATGGGTTTCTACTATTAAAGACACTATCTCAACGGCGGTCAATGAGCAGGTAAAGGAACGCTTGAATACAGGCAAGCCGACATCAACGGCTACTAACCTGAACCCAAGCGATGATCCTTTTGATGCCATTGCTGCCAAGTATAAGTAA</t>
  </si>
  <si>
    <t>1129-LWO_00043</t>
  </si>
  <si>
    <t>21899</t>
  </si>
  <si>
    <t>22756</t>
  </si>
  <si>
    <t>MATQLFSERFVGLLPSVFRAQAAFAGVFGDLQAVDGVSDSDTAMRVKTNDLPTVVGTYSTDANVAFGTGTANSSRFGQMKEIIYNDVAVPYAAPWAIHEGLDRFTVNADLQAAVADRLDQAAQAEVRALNAQLGAYLVSKAAADLGAVDDVVALFDKAAEQMTELEVNVPMSAYVAPDVYNKIIDNTLTTTGKRSSVNIDTNGVVEFKGFKVYKVASKYLVSGDKTVKALFAPDGVGRAFAGISTLRTIEAIDFDGIELQGAGKTGQYISDENLKAVFTAGASSI</t>
  </si>
  <si>
    <t>ATGGCTACACAACTATTTTCTGAACGATTTGTAGGCTTGTTGCCTTCTGTATTCCGCGCACAAGCTGCGTTTGCTGGTGTGTTTGGAGACTTGCAAGCGGTTGATGGAGTTTCTGACTCTGACACTGCTATGCGTGTTAAGACGAATGACTTGCCAACGGTTGTTGGTACGTATTCAACTGACGCTAACGTTGCATTCGGTACTGGAACGGCTAACTCATCGCGTTTCGGACAAATGAAGGAAATCATCTACAATGACGTTGCTGTTCCTTATGCTGCTCCGTGGGCTATCCACGAAGGTTTGGACCGCTTTACTGTAAACGCTGACTTGCAAGCTGCAGTTGCTGACCGTTTGGATCAGGCAGCACAAGCCGAAGTGCGAGCATTGAACGCACAATTGGGCGCTTACTTGGTATCTAAGGCTGCTGCTGATTTGGGCGCAGTTGATGATGTTGTTGCTTTGTTTGACAAGGCAGCCGAACAAATGACTGAACTTGAAGTTAACGTTCCGATGTCAGCTTATGTTGCGCCAGACGTTTACAACAAGATTATTGATAACACGTTGACCACTACTGGGAAGCGTTCGTCTGTAAATATCGACACGAATGGCGTTGTTGAGTTTAAGGGCTTCAAGGTTTACAAGGTTGCTTCAAAGTATCTTGTAAGCGGAGACAAGACAGTCAAGGCCTTGTTCGCGCCTGATGGTGTTGGACGTGCCTTTGCTGGTATCTCAACTTTGCGTACTATCGAAGCCATTGACTTTGACGGTATTGAGTTGCAAGGTGCTGGTAAGACTGGACAATACATCTCTGATGAGAACTTGAAGGCGGTATTTACTGCCGGTGCGAGTAGCATCTAA</t>
  </si>
  <si>
    <t>1129-LWO_00044</t>
  </si>
  <si>
    <t>22740</t>
  </si>
  <si>
    <t>23048</t>
  </si>
  <si>
    <t>IPR003343;IPR008964</t>
  </si>
  <si>
    <t>PF02368</t>
  </si>
  <si>
    <t>MRVASNPEPRLLTSFRVDNTDVSGNVGGNATVKASYFTPADSADKSLTATVDDNTVATITDNQDNTYTVNFLKVGTTQIHWVANDGGGAKVDANVTVTAPAE</t>
  </si>
  <si>
    <t>GTGCGAGTAGCATCTAACCCAGAACCACGTTTGCTAACATCTTTCCGGGTAGATAACACAGATGTTTCTGGAAACGTTGGCGGAAATGCAACTGTTAAGGCCTCTTACTTCACACCTGCCGATTCAGCTGATAAGTCATTGACGGCAACCGTTGATGATAACACGGTCGCAACTATTACGGATAACCAAGATAACACTTACACGGTTAACTTCTTAAAGGTTGGAACAACTCAAATCCACTGGGTTGCAAACGATGGCGGTGGAGCAAAGGTAGACGCTAACGTAACAGTTACCGCACCAGCTGAATAA</t>
  </si>
  <si>
    <t>1129-LWO_00045</t>
  </si>
  <si>
    <t>23063</t>
  </si>
  <si>
    <t>23401</t>
  </si>
  <si>
    <t>IPR021146</t>
  </si>
  <si>
    <t>PF05135</t>
  </si>
  <si>
    <t>MTAAQDYLKLIDGDTTIEDKLDIIEKLTNQRLAVLLGVDGVDNIPDKFAYITSAVVAARYVRIGNEGVNSYSQDGLSLSFPDDDFGAYMTEINGFKNGDDFYKPRAGRFTFV</t>
  </si>
  <si>
    <t>ATGACAGCAGCGCAAGATTACTTAAAGCTAATCGACGGCGACACGACAATTGAAGATAAGTTGGACATCATCGAAAAGCTGACAAACCAACGCTTGGCTGTGTTGCTGGGCGTTGACGGTGTTGACAATATCCCTGACAAGTTTGCTTATATTACTAGCGCAGTTGTTGCTGCACGGTATGTACGAATTGGTAATGAAGGCGTTAACAGCTACTCACAAGACGGTTTGAGTTTGTCATTCCCGGACGATGATTTTGGTGCTTATATGACTGAAATCAATGGTTTTAAGAACGGCGACGACTTCTACAAACCTCGTGCTGGTCGGTTTACATTTGTTTAA</t>
  </si>
  <si>
    <t>1129-LWO_00046</t>
  </si>
  <si>
    <t>23413</t>
  </si>
  <si>
    <t>23715</t>
  </si>
  <si>
    <t>MLLNKRIKLITAQGANEPHDPRKGYDTTETETFKTVNVTSLSLDKAQRDYGVPNATMKNVRTLTPLGKFDFIEIDGVRYVEFARQEIGNINSLTVKELNT</t>
  </si>
  <si>
    <t>ATGCTACTAAACAAACGAATTAAGCTGATTACAGCGCAAGGCGCGAACGAGCCGCATGATCCACGAAAAGGATATGACACAACTGAAACTGAAACATTTAAAACAGTAAACGTTACTTCGTTATCACTAGATAAGGCGCAACGTGATTATGGTGTACCAAACGCTACTATGAAGAATGTACGCACGCTAACGCCACTCGGTAAGTTTGACTTTATCGAGATTGACGGAGTTCGTTATGTCGAGTTTGCCCGTCAAGAGATTGGCAACATCAACTCACTTACAGTAAAGGAGTTGAACACATGA</t>
  </si>
  <si>
    <t>1129-LWO_00047</t>
  </si>
  <si>
    <t>23712</t>
  </si>
  <si>
    <t>24065</t>
  </si>
  <si>
    <t>IPR010064</t>
  </si>
  <si>
    <t>TIGR01725</t>
  </si>
  <si>
    <t>MTLKGADKFIQAVNAKGANVRQVSDIVRSKTSDIQSQAQRLEPVKTGNLKRQTTVSVSNGYKQIVGTVTANATNRGFNYGYAQEHGTRHITGKHFMETAYNANKQDFINKIKGVVNK</t>
  </si>
  <si>
    <t>ATGACGTTAAAAGGTGCAGATAAATTCATTCAAGCGGTCAATGCCAAGGGCGCAAATGTACGGCAAGTTTCTGACATTGTGCGTTCCAAGACTAGCGATATTCAAAGCCAAGCACAACGATTAGAACCCGTTAAAACCGGTAACTTGAAGCGCCAAACTACCGTTTCGGTATCTAACGGTTATAAACAAATCGTCGGAACCGTAACGGCTAACGCGACTAACCGTGGGTTCAACTATGGTTATGCACAAGAACACGGTACACGCCACATCACCGGTAAGCACTTCATGGAAACTGCTTACAATGCTAATAAGCAAGACTTTATCAATAAAATTAAGGGGGTCGTTAATAAATGA</t>
  </si>
  <si>
    <t>1129-LWO_00048</t>
  </si>
  <si>
    <t>24062</t>
  </si>
  <si>
    <t>24469</t>
  </si>
  <si>
    <t>MNPDYELYLTVAGALIDAGITVWDESPDFTDKKLTDKMPYVVITDTSMNNPTVAKHVAMYQTSITVNVFSQQQNRRGLEELKVKIYDILFKLQRSEHYRFIIDPNTTVNTTSQMRYDNFIGWFGQIDVTYKTFGG</t>
  </si>
  <si>
    <t>ATGAACCCTGATTACGAATTGTACCTAACGGTTGCCGGCGCTTTGATTGACGCCGGTATTACCGTATGGGACGAAAGTCCGGACTTCACGGACAAAAAGCTGACTGACAAAATGCCGTACGTTGTCATTACAGACACTTCAATGAATAACCCGACGGTTGCGAAACACGTTGCAATGTATCAAACTTCTATTACTGTAAACGTGTTCTCTCAACAACAAAACCGCCGTGGTTTAGAAGAATTGAAGGTTAAGATTTACGACATTTTGTTCAAGTTACAGCGTTCTGAACATTACCGTTTCATCATTGATCCAAACACAACGGTAAACACGACATCGCAAATGCGATACGATAACTTTATCGGTTGGTTTGGCCAAATCGATGTTACTTACAAAACATTTGGAGGCTAG</t>
  </si>
  <si>
    <t>1129-LWO_00049</t>
  </si>
  <si>
    <t>24472</t>
  </si>
  <si>
    <t>24984</t>
  </si>
  <si>
    <t>IPR011855;IPR022345</t>
  </si>
  <si>
    <t>PF06199</t>
  </si>
  <si>
    <t>TIGR02126</t>
  </si>
  <si>
    <t>MAELPATDFGGKVVIAARLLTDAGKSAGQKFAYETTHEYHKTRDSNDTATKDGTIYSYGDVTTELTVEMISSDFALKDMMESAIDNNSIVEFWRIFTDRKGTAEDSYVMEYMRGRINDYDENADADDFVTLSLDVNIDGKPQKGEGVFSVTDNEKGYEFRDLSVVTAPAG</t>
  </si>
  <si>
    <t>ATGGCAGAATTACCAGCAACTGACTTCGGTGGAAAGGTTGTTATCGCAGCCCGACTATTGACAGACGCCGGAAAGTCAGCGGGGCAAAAGTTTGCCTACGAAACGACACACGAATACCACAAGACGCGCGACAGCAACGACACGGCGACTAAGGACGGAACAATCTATTCTTACGGCGATGTAACGACTGAATTGACGGTTGAGATGATTTCATCTGACTTCGCTTTGAAGGACATGATGGAGTCGGCTATTGATAACAACTCAATTGTTGAGTTCTGGCGAATTTTCACCGACCGCAAGGGGACAGCAGAAGATTCTTACGTTATGGAATACATGCGTGGTCGCATTAACGACTATGACGAAAACGCTGATGCTGACGACTTTGTAACGTTGTCATTGGACGTAAACATCGACGGAAAGCCACAAAAGGGCGAGGGAGTATTCTCAGTAACTGACAACGAAAAGGGTTATGAGTTCCGCGACTTGTCAGTGGTAACAGCTCCGGCGGGTTAA</t>
  </si>
  <si>
    <t>1129-LWO_00050</t>
  </si>
  <si>
    <t>25049</t>
  </si>
  <si>
    <t>25399</t>
  </si>
  <si>
    <t>IPR024410</t>
  </si>
  <si>
    <t>PF12363</t>
  </si>
  <si>
    <t>MQLTINDKDYTFKFGLRFVRELDKQITTNENGIEFGVGTAIKLAQLVNTNDLAVLSDILLVANQTETPRIKSVDLDDYIETVEDADGLVKEVIAELETSNATASKIKTVREMAANN</t>
  </si>
  <si>
    <t>ATGCAACTAACTATCAATGATAAGGACTATACGTTCAAGTTCGGACTTCGTTTTGTTCGAGAGTTGGACAAGCAAATTACAACTAACGAAAATGGCATTGAGTTTGGTGTCGGTACAGCAATTAAGCTGGCACAACTGGTAAACACAAATGATTTAGCCGTGTTATCAGACATTCTATTGGTTGCAAACCAAACAGAAACGCCGCGCATTAAGTCGGTTGACCTTGATGATTATATTGAAACAGTTGAAGATGCTGATGGACTTGTTAAGGAAGTTATTGCAGAGCTTGAAACTTCTAATGCAACAGCGTCAAAAATCAAGACCGTTCGAGAGATGGCGGCAAACAATTAA</t>
  </si>
  <si>
    <t>1129-LWO_00051</t>
  </si>
  <si>
    <t>25438</t>
  </si>
  <si>
    <t>25791</t>
  </si>
  <si>
    <t>MNGLRYFCNSIRDLEVMTVAEYDMHMEAVELKEMDKRMFLHEQAWANQAVKATTGGKNPKPVYKNFGKFFGDAYAKSVKKIQKEHNPLLFPDDISHAKDLKKEFGSSLGLLNKLKGN</t>
  </si>
  <si>
    <t>GTGAATGGGTTGCGCTATTTTTGTAATAGTATACGTGATCTTGAAGTTATGACCGTTGCAGAGTACGACATGCACATGGAAGCTGTCGAGCTAAAAGAAATGGACAAGCGTATGTTTTTGCACGAACAGGCATGGGCTAATCAGGCTGTAAAGGCGACGACAGGCGGTAAAAACCCTAAGCCCGTGTACAAGAATTTTGGTAAGTTCTTCGGCGACGCTTACGCAAAGTCTGTTAAGAAAATACAGAAAGAACATAACCCGCTGTTGTTTCCTGATGACATCTCTCACGCCAAGGACTTAAAAAAAGAGTTCGGCAGTTCGTTGGGACTATTAAACAAATTGAAAGGTAATTAA</t>
  </si>
  <si>
    <t>1129-LWO_00052</t>
  </si>
  <si>
    <t>25794</t>
  </si>
  <si>
    <t>28859</t>
  </si>
  <si>
    <t>IPR010090</t>
  </si>
  <si>
    <t>PF10145</t>
  </si>
  <si>
    <t>TIGR01760</t>
  </si>
  <si>
    <t>MAETYTVEAQLIADISNYSSKLTQAARQMSGFESSTGSSVSNIKKTISGIGKGMAVAGAGITAVGVKSLKSFGTFNQSLNSAAVIAGGTSKDINGLADVANKMGAVLPLSAQDSADAMVAMARDGASISDIKKEFPSIAQAATAAGSDLQQTAGVVQNAMNIWGKSIGSPQQAAATLVTTANLSNASVEDMQHALATIGATANLAGMSMQDTSSAIGLLTNQGFSAADASQDLNHAILQMMAPSDKAAGLMEDLGLSFKDSNGNMKPFKQIALEVAKATDGMGKADKAAALKTIFHTSGMKAMVPIMKAVQDKTGDTKTSWDAFTGAVNKSTKSQAVAAKVLSDQAEEMQKNVGAKIEQVGGNWESLSNKAMASKSGVSSTLLDWTNSTLNWAQSSNSVFANVTRDFIGLAPVIGPATTAIGGFLTSAGKITSTVSSAGGALVDGAKATKEFMSNVSAAGGFANWIKQTKIWSAATKVATAVQTAFTAVQTAGLLPWIIGAAIIAAVAAALIYWITQTKSGQAAWQAFTSWLSDTWSGMVEFFQGVWDSITALFTASMDGIKSGWQATITFFSNLWSGIINVFTSVWSGIQSGWQTFASTVQGIWNSTVSVFSSIWSALTAFMKPIIDGMVSLWHGFTTTISGIWNGIIKIASGIWGLIKAAVMGPILLLLDAMTGNWKQMKADTELIWNKMVGSVKSIVSGLAQVVSSYVNGISNFVTSVWNGIAGATSNIWNAIRNSVSSFVSGIWKDIQNIWSAIPSWAGSVWNNAKNAVSNALNSMWQGVVGLANSIFNGVKNAWNSIPSWASGVWNNLKNATIGAWNEIWRSAGNFANGVVNDIGSAWNGLANWIGGLWNSVKSAIYAAMNIDLYNAGRAIMISFWNGLISLWNKVQNFVVNIAQWIRDHKGPINYDRKLLIPAGGAIMEGLNNGLKDGFGDVMQNVSGMAGNIANAVSGSADYRINAVSNGLDIGTDGTLSVDMSNQQRPATINLSMGGSTYRGFVDDISTQQGQTATLNRTTIV</t>
  </si>
  <si>
    <t>ATGGCAGAAACATATACAGTTGAAGCCCAGTTGATTGCTGATATTTCAAATTATTCTAGCAAATTGACACAAGCAGCTAGGCAAATGAGTGGATTTGAAAGTTCAACAGGGTCATCTGTCTCAAACATTAAAAAAACAATTTCTGGAATTGGTAAAGGAATGGCAGTCGCCGGTGCCGGAATTACGGCTGTCGGGGTTAAGTCATTAAAAAGTTTTGGTACATTTAACCAAAGTTTGAACTCTGCTGCTGTTATTGCTGGCGGTACATCTAAGGACATTAACGGTTTGGCTGATGTTGCGAACAAGATGGGAGCGGTGTTGCCGTTAAGTGCGCAAGACTCCGCTGACGCCATGGTAGCGATGGCACGAGACGGTGCTTCTATCAGCGACATTAAGAAAGAGTTCCCGTCAATTGCACAAGCAGCTACTGCCGCTGGATCTGATTTACAACAAACAGCTGGTGTTGTGCAAAACGCCATGAATATTTGGGGTAAGTCGATTGGATCACCACAGCAAGCAGCTGCAACTTTGGTGACAACTGCCAATTTGTCTAATGCGTCAGTTGAGGATATGCAACACGCTTTGGCTACAATTGGTGCTACGGCCAACTTGGCTGGAATGTCTATGCAAGACACTTCTAGTGCTATTGGTTTGCTGACAAATCAAGGATTTAGCGCTGCTGATGCTTCTCAAGATTTGAACCACGCTATTTTGCAAATGATGGCACCTTCTGATAAAGCAGCTGGGTTGATGGAAGACTTGGGGTTGAGTTTTAAGGACTCTAACGGAAACATGAAGCCATTCAAGCAAATTGCATTGGAAGTTGCAAAAGCTACCGACGGTATGGGAAAAGCTGACAAGGCAGCTGCATTGAAAACAATCTTTCATACTTCTGGTATGAAGGCTATGGTTCCAATCATGAAAGCCGTCCAAGACAAGACGGGAGACACGAAGACAAGTTGGGACGCATTTACTGGCGCCGTCAACAAGTCTACGAAGTCGCAAGCGGTTGCCGCTAAGGTATTATCTGACCAAGCCGAGGAAATGCAAAAGAACGTCGGTGCTAAAATTGAACAAGTCGGCGGTAATTGGGAGTCGCTTTCTAATAAAGCTATGGCATCAAAGAGTGGTGTTTCTAGCACATTGCTTGACTGGACGAACAGCACGTTAAATTGGGCGCAATCTAGTAACTCTGTATTTGCAAATGTTACACGAGACTTCATCGGTTTGGCACCAGTTATCGGGCCGGCCACAACAGCAATCGGTGGTTTCTTAACTAGTGCCGGTAAAATCACTAGCACAGTATCTTCGGCTGGTGGTGCGCTTGTTGATGGCGCAAAGGCTACAAAAGAGTTCATGAGTAATGTGTCGGCTGCTGGTGGTTTTGCTAATTGGATTAAACAAACAAAAATTTGGTCTGCTGCGACAAAAGTTGCAACAGCTGTCCAAACTGCATTTACAGCGGTTCAAACGGCTGGATTACTTCCTTGGATAATTGGAGCTGCGATTATCGCGGCTGTGGCAGCTGCCTTGATTTACTGGATTACGCAAACGAAGAGCGGACAAGCAGCTTGGCAAGCGTTCACATCTTGGTTATCTGATACTTGGTCTGGTATGGTTGAATTTTTCCAAGGCGTTTGGGACTCAATAACCGCTTTATTTACAGCTTCAATGGATGGAATTAAATCTGGATGGCAAGCAACGATTACGTTTTTCAGCAATTTGTGGAGTGGCATTATAAACGTATTTACGTCAGTTTGGTCTGGCATTCAATCTGGTTGGCAAACGTTCGCGTCAACTGTTCAAGGCATTTGGAACTCGACAGTTAGTGTATTTTCTTCTATCTGGTCAGCATTAACGGCTTTTATGAAGCCAATAATTGACGGTATGGTATCGCTTTGGCATGGATTCACGACGACAATTTCTGGAATTTGGAACGGAATTATTAAAATTGCTTCTGGAATTTGGGGACTGATTAAAGCAGCCGTGATGGGGCCAATTCTTTTGTTGTTAGATGCAATGACTGGAAACTGGAAACAAATGAAAGCCGATACGGAACTCATTTGGAATAAAATGGTTGGCAGCGTAAAAAGCATTGTTAGTGGTTTAGCGCAAGTGGTTTCTAGTTATGTAAATGGAATTTCTAACTTCGTTACTAGTGTTTGGAATGGAATTGCTGGTGCTACATCTAACATTTGGAATGCAATTAGGAATTCTGTTTCAAGTTTCGTTTCTGGAATTTGGAAAGACATTCAAAATATTTGGTCAGCGATCCCATCTTGGGCTGGTAGTGTGTGGAACAATGCTAAGAACGCTGTATCTAATGCATTGAATTCTATGTGGCAAGGTGTTGTCGGGCTTGCAAACAGCATTTTTAATGGCGTTAAAAACGCTTGGAATTCTATTCCAAGTTGGGCTTCTGGCGTATGGAATAATTTGAAAAACGCAACAATCGGTGCATGGAACGAAATTTGGCGAAGCGCTGGTAATTTTGCAAATGGAGTCGTAAATGATATTGGTTCAGCTTGGAACGGATTGGCAAATTGGATTGGTGGATTATGGAATAGCGTAAAGAGCGCAATTTATGCAGCAATGAACATAGACCTTTACAATGCTGGTCGAGCAATTATGATTAGTTTTTGGAACGGGCTTATATCGTTATGGAATAAAGTCCAAAACTTCGTTGTTAATATTGCTCAATGGATACGTGACCACAAGGGACCAATCAATTATGACAGAAAGTTGCTTATCCCTGCTGGTGGAGCAATCATGGAAGGTCTTAACAATGGACTGAAAGACGGTTTTGGAGACGTCATGCAAAACGTTTCTGGTATGGCTGGAAATATTGCTAACGCGGTTAGCGGAAGCGCTGATTATCGAATAAACGCTGTTTCAAACGGTTTAGACATCGGTACCGACGGAACGCTATCGGTTGACATGAGCAACCAACAACGCCCTGCTACAATCAATTTGAGCATGGGTGGAAGCACATACCGTGGATTTGTTGACGATATTTCAACGCAACAAGGACAAACAGCTACACTTAACCGCACAACAATAGTATAA</t>
  </si>
  <si>
    <t>1129-LWO_00053</t>
  </si>
  <si>
    <t>28882</t>
  </si>
  <si>
    <t>29670</t>
  </si>
  <si>
    <t>IPR006520;IPR008841;IPR038675</t>
  </si>
  <si>
    <t>PF05709</t>
  </si>
  <si>
    <t>TIGR01633</t>
  </si>
  <si>
    <t>MNIYEFQDLSERTTESVLPTETIVFNGINLDKELPYYRTLNVSGRENFERSLNTVETSGDGEFLLSSKLNANTIVVTFSLSADTASDFNVYFDKLKDLLTGTNVAFSFSDEPNYTRFGTVSKLDNPTAGSIDVVGTFEIRQSDPYKYSDTINKSGESSVTLESVGGTGVKLQSLVMTVKADTNTVTLLIGKNRKLVLEGSFKTGNDVTIDFENKTISSLNTSVLNKMKIPDSNLFEGGLNDGDVVSSVNASNIEVSFRGFRL</t>
  </si>
  <si>
    <t>ATGAATATTTATGAATTTCAGGATTTAAGCGAGCGCACAACGGAAAGCGTTTTGCCAACTGAAACGATTGTATTCAATGGCATTAACTTGGACAAAGAACTCCCTTATTATCGGACGCTCAATGTTTCAGGACGTGAAAACTTCGAACGTTCTTTGAACACGGTTGAGACTTCCGGCGATGGGGAGTTTTTGTTATCTTCCAAGTTGAACGCCAATACAATTGTGGTAACGTTTTCGCTAAGTGCTGATACTGCTAGTGATTTTAATGTATATTTTGACAAATTAAAGGATTTACTTACGGGAACAAATGTCGCGTTTAGTTTTTCTGACGAACCAAATTACACTCGTTTTGGAACCGTTTCTAAGCTTGATAATCCGACAGCTGGTTCTATCGATGTTGTTGGAACATTTGAGATTAGACAGTCTGATCCATATAAGTACAGCGATACAATCAACAAGAGTGGTGAAAGTTCCGTTACATTGGAGAGCGTAGGCGGAACTGGCGTTAAACTACAAAGTCTAGTTATGACGGTTAAGGCAGACACAAACACAGTTACGTTGTTGATTGGAAAAAATCGCAAATTAGTGTTAGAAGGCAGTTTCAAAACTGGAAACGATGTAACAATTGATTTTGAAAACAAAACTATTTCAAGTTTGAATACAAGCGTTTTGAACAAGATGAAGATACCTGACAGCAACCTATTTGAAGGTGGTTTGAACGATGGTGATGTCGTCAGTTCTGTAAACGCTTCTAATATCGAAGTGTCATTTAGGGGGTTTAGGTTATGA</t>
  </si>
  <si>
    <t>Num Gene</t>
  </si>
  <si>
    <t>53</t>
  </si>
  <si>
    <t>Num CDS</t>
  </si>
  <si>
    <t>52</t>
  </si>
  <si>
    <t>Avg CDS (aa)</t>
  </si>
  <si>
    <t>172.0</t>
  </si>
  <si>
    <t>Num tRNA</t>
  </si>
  <si>
    <t>1</t>
  </si>
  <si>
    <t>Num rRNA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</si>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</sst>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3ACE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0" fillId="0" borderId="1" xfId="0" applyBorder="1"/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3"/>
  <sheetViews>
    <sheetView tabSelected="1" workbookViewId="0"/>
  </sheetViews>
  <sheetFormatPr defaultRowHeight="17" x14ac:dyDescent="0.45"/>
  <cols>
    <col min="1" max="1" width="10.75" customWidth="1"/>
    <col min="2" max="2" width="12.75" customWidth="1"/>
    <col min="3" max="5" width="10.75" customWidth="1"/>
    <col min="6" max="6" width="4.75" customWidth="1"/>
    <col min="7" max="7" width="8.75" customWidth="1"/>
    <col min="8" max="8" width="17.75" customWidth="1"/>
    <col min="9" max="13" width="15.75" customWidth="1"/>
    <col min="14" max="15" width="8.75" customWidth="1"/>
  </cols>
  <sheetData>
    <row r="1" spans="1:17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t="s">
        <v>16</v>
      </c>
    </row>
    <row r="2" spans="1:17" x14ac:dyDescent="0.45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s="2"/>
      <c r="I2" s="2"/>
      <c r="J2" s="2"/>
      <c r="K2" s="2"/>
      <c r="L2" s="2"/>
      <c r="M2" s="2"/>
      <c r="N2" s="2"/>
      <c r="O2" s="2" t="s">
        <v>24</v>
      </c>
      <c r="P2" s="2" t="s">
        <v>25</v>
      </c>
      <c r="Q2" t="s">
        <v>16</v>
      </c>
    </row>
    <row r="3" spans="1:17" x14ac:dyDescent="0.45">
      <c r="A3" s="2" t="s">
        <v>17</v>
      </c>
      <c r="B3" s="2" t="s">
        <v>26</v>
      </c>
      <c r="C3" s="2" t="s">
        <v>27</v>
      </c>
      <c r="D3" s="2" t="s">
        <v>28</v>
      </c>
      <c r="E3" s="2" t="s">
        <v>21</v>
      </c>
      <c r="F3" s="2" t="s">
        <v>22</v>
      </c>
      <c r="G3" s="2" t="s">
        <v>23</v>
      </c>
      <c r="H3" s="2"/>
      <c r="I3" s="2"/>
      <c r="J3" s="2"/>
      <c r="K3" s="2"/>
      <c r="L3" s="2"/>
      <c r="M3" s="2"/>
      <c r="N3" s="2"/>
      <c r="O3" s="2" t="s">
        <v>29</v>
      </c>
      <c r="P3" s="2" t="s">
        <v>30</v>
      </c>
      <c r="Q3" t="s">
        <v>16</v>
      </c>
    </row>
    <row r="4" spans="1:17" x14ac:dyDescent="0.45">
      <c r="A4" s="2" t="s">
        <v>17</v>
      </c>
      <c r="B4" s="2" t="s">
        <v>31</v>
      </c>
      <c r="C4" s="2" t="s">
        <v>32</v>
      </c>
      <c r="D4" s="2" t="s">
        <v>33</v>
      </c>
      <c r="E4" s="2" t="s">
        <v>21</v>
      </c>
      <c r="F4" s="2" t="s">
        <v>22</v>
      </c>
      <c r="G4" s="2" t="s">
        <v>23</v>
      </c>
      <c r="H4" s="2"/>
      <c r="I4" s="2"/>
      <c r="J4" s="2"/>
      <c r="K4" s="2"/>
      <c r="L4" s="2"/>
      <c r="M4" s="2"/>
      <c r="N4" s="2" t="s">
        <v>34</v>
      </c>
      <c r="O4" s="2" t="s">
        <v>35</v>
      </c>
      <c r="P4" s="2" t="s">
        <v>36</v>
      </c>
      <c r="Q4" t="s">
        <v>16</v>
      </c>
    </row>
    <row r="5" spans="1:17" x14ac:dyDescent="0.45">
      <c r="A5" s="2" t="s">
        <v>17</v>
      </c>
      <c r="B5" s="2" t="s">
        <v>37</v>
      </c>
      <c r="C5" s="2" t="s">
        <v>38</v>
      </c>
      <c r="D5" s="2" t="s">
        <v>39</v>
      </c>
      <c r="E5" s="2" t="s">
        <v>21</v>
      </c>
      <c r="F5" s="2" t="s">
        <v>22</v>
      </c>
      <c r="G5" s="2" t="s">
        <v>23</v>
      </c>
      <c r="H5" s="2"/>
      <c r="I5" s="2"/>
      <c r="J5" s="2"/>
      <c r="K5" s="2"/>
      <c r="L5" s="2"/>
      <c r="M5" s="2"/>
      <c r="N5" s="2" t="s">
        <v>34</v>
      </c>
      <c r="O5" s="2" t="s">
        <v>40</v>
      </c>
      <c r="P5" s="2" t="s">
        <v>41</v>
      </c>
      <c r="Q5" t="s">
        <v>16</v>
      </c>
    </row>
    <row r="6" spans="1:17" x14ac:dyDescent="0.45">
      <c r="A6" s="2" t="s">
        <v>17</v>
      </c>
      <c r="B6" s="2" t="s">
        <v>42</v>
      </c>
      <c r="C6" s="2" t="s">
        <v>43</v>
      </c>
      <c r="D6" s="2" t="s">
        <v>44</v>
      </c>
      <c r="E6" s="2" t="s">
        <v>21</v>
      </c>
      <c r="F6" s="2" t="s">
        <v>22</v>
      </c>
      <c r="G6" s="2" t="s">
        <v>23</v>
      </c>
      <c r="H6" s="2"/>
      <c r="I6" s="2"/>
      <c r="J6" s="2"/>
      <c r="K6" s="2"/>
      <c r="L6" s="2"/>
      <c r="M6" s="2"/>
      <c r="N6" s="2"/>
      <c r="O6" s="2" t="s">
        <v>45</v>
      </c>
      <c r="P6" s="2" t="s">
        <v>46</v>
      </c>
      <c r="Q6" t="s">
        <v>16</v>
      </c>
    </row>
    <row r="7" spans="1:17" x14ac:dyDescent="0.45">
      <c r="A7" s="2" t="s">
        <v>17</v>
      </c>
      <c r="B7" s="2" t="s">
        <v>47</v>
      </c>
      <c r="C7" s="2" t="s">
        <v>48</v>
      </c>
      <c r="D7" s="2" t="s">
        <v>49</v>
      </c>
      <c r="E7" s="2" t="s">
        <v>21</v>
      </c>
      <c r="F7" s="2" t="s">
        <v>22</v>
      </c>
      <c r="G7" s="2" t="s">
        <v>23</v>
      </c>
      <c r="H7" s="2" t="s">
        <v>50</v>
      </c>
      <c r="I7" s="2" t="s">
        <v>51</v>
      </c>
      <c r="J7" s="2" t="s">
        <v>52</v>
      </c>
      <c r="K7" s="2" t="s">
        <v>16</v>
      </c>
      <c r="L7" s="2" t="s">
        <v>16</v>
      </c>
      <c r="M7" s="2" t="str">
        <f>HYPERLINK("http://eggnog5.embl.de/version_4.5#/app/results?target_nogs=COG3757","COG3757")</f>
        <v>COG3757</v>
      </c>
      <c r="N7" s="2" t="s">
        <v>53</v>
      </c>
      <c r="O7" s="2" t="s">
        <v>54</v>
      </c>
      <c r="P7" s="2" t="s">
        <v>55</v>
      </c>
      <c r="Q7" t="s">
        <v>16</v>
      </c>
    </row>
    <row r="8" spans="1:17" x14ac:dyDescent="0.45">
      <c r="A8" s="2" t="s">
        <v>17</v>
      </c>
      <c r="B8" s="2" t="s">
        <v>56</v>
      </c>
      <c r="C8" s="2" t="s">
        <v>57</v>
      </c>
      <c r="D8" s="2" t="s">
        <v>58</v>
      </c>
      <c r="E8" s="2" t="s">
        <v>21</v>
      </c>
      <c r="F8" s="2" t="s">
        <v>22</v>
      </c>
      <c r="G8" s="2" t="s">
        <v>23</v>
      </c>
      <c r="H8" s="2"/>
      <c r="I8" s="2"/>
      <c r="J8" s="2"/>
      <c r="K8" s="2"/>
      <c r="L8" s="2"/>
      <c r="M8" s="2"/>
      <c r="N8" s="2"/>
      <c r="O8" s="2" t="s">
        <v>59</v>
      </c>
      <c r="P8" s="2" t="s">
        <v>60</v>
      </c>
      <c r="Q8" t="s">
        <v>16</v>
      </c>
    </row>
    <row r="9" spans="1:17" x14ac:dyDescent="0.45">
      <c r="A9" s="2" t="s">
        <v>17</v>
      </c>
      <c r="B9" s="2" t="s">
        <v>61</v>
      </c>
      <c r="C9" s="2" t="s">
        <v>62</v>
      </c>
      <c r="D9" s="2" t="s">
        <v>63</v>
      </c>
      <c r="E9" s="2" t="s">
        <v>21</v>
      </c>
      <c r="F9" s="2" t="s">
        <v>22</v>
      </c>
      <c r="G9" s="2" t="s">
        <v>23</v>
      </c>
      <c r="H9" s="2"/>
      <c r="I9" s="2"/>
      <c r="J9" s="2"/>
      <c r="K9" s="2"/>
      <c r="L9" s="2"/>
      <c r="M9" s="2"/>
      <c r="N9" s="2"/>
      <c r="O9" s="2" t="s">
        <v>64</v>
      </c>
      <c r="P9" s="2" t="s">
        <v>65</v>
      </c>
      <c r="Q9" t="s">
        <v>16</v>
      </c>
    </row>
    <row r="10" spans="1:17" x14ac:dyDescent="0.45">
      <c r="A10" s="2" t="s">
        <v>17</v>
      </c>
      <c r="B10" s="2" t="s">
        <v>66</v>
      </c>
      <c r="C10" s="2" t="s">
        <v>67</v>
      </c>
      <c r="D10" s="2" t="s">
        <v>68</v>
      </c>
      <c r="E10" s="2" t="s">
        <v>21</v>
      </c>
      <c r="F10" s="2" t="s">
        <v>22</v>
      </c>
      <c r="G10" s="2" t="s">
        <v>23</v>
      </c>
      <c r="H10" s="2"/>
      <c r="I10" s="2"/>
      <c r="J10" s="2"/>
      <c r="K10" s="2"/>
      <c r="L10" s="2"/>
      <c r="M10" s="2"/>
      <c r="N10" s="2"/>
      <c r="O10" s="2" t="s">
        <v>69</v>
      </c>
      <c r="P10" s="2" t="s">
        <v>70</v>
      </c>
      <c r="Q10" t="s">
        <v>16</v>
      </c>
    </row>
    <row r="11" spans="1:17" x14ac:dyDescent="0.45">
      <c r="A11" s="2" t="s">
        <v>17</v>
      </c>
      <c r="B11" s="2" t="s">
        <v>71</v>
      </c>
      <c r="C11" s="2" t="s">
        <v>72</v>
      </c>
      <c r="D11" s="2" t="s">
        <v>73</v>
      </c>
      <c r="E11" s="2" t="s">
        <v>21</v>
      </c>
      <c r="F11" s="2" t="s">
        <v>22</v>
      </c>
      <c r="G11" s="2" t="s">
        <v>23</v>
      </c>
      <c r="H11" s="2"/>
      <c r="I11" s="2"/>
      <c r="J11" s="2"/>
      <c r="K11" s="2"/>
      <c r="L11" s="2"/>
      <c r="M11" s="2"/>
      <c r="N11" s="2" t="s">
        <v>34</v>
      </c>
      <c r="O11" s="2" t="s">
        <v>74</v>
      </c>
      <c r="P11" s="2" t="s">
        <v>75</v>
      </c>
      <c r="Q11" t="s">
        <v>16</v>
      </c>
    </row>
    <row r="12" spans="1:17" x14ac:dyDescent="0.45">
      <c r="A12" s="2" t="s">
        <v>17</v>
      </c>
      <c r="B12" s="2" t="s">
        <v>76</v>
      </c>
      <c r="C12" s="2" t="s">
        <v>77</v>
      </c>
      <c r="D12" s="2" t="s">
        <v>78</v>
      </c>
      <c r="E12" s="2" t="s">
        <v>21</v>
      </c>
      <c r="F12" s="2" t="s">
        <v>22</v>
      </c>
      <c r="G12" s="2" t="s">
        <v>23</v>
      </c>
      <c r="H12" s="2" t="s">
        <v>16</v>
      </c>
      <c r="I12" s="2" t="s">
        <v>79</v>
      </c>
      <c r="J12" s="2" t="s">
        <v>80</v>
      </c>
      <c r="K12" s="2" t="s">
        <v>16</v>
      </c>
      <c r="L12" s="2" t="s">
        <v>16</v>
      </c>
      <c r="M12" s="2" t="str">
        <f>HYPERLINK("http://eggnog5.embl.de/version_4.5#/app/results?target_nogs=ENOG4112192","ENOG4112192")</f>
        <v>ENOG4112192</v>
      </c>
      <c r="N12" s="2" t="s">
        <v>81</v>
      </c>
      <c r="O12" s="2" t="s">
        <v>82</v>
      </c>
      <c r="P12" s="2" t="s">
        <v>83</v>
      </c>
      <c r="Q12" t="s">
        <v>16</v>
      </c>
    </row>
    <row r="13" spans="1:17" x14ac:dyDescent="0.45">
      <c r="A13" s="2" t="s">
        <v>17</v>
      </c>
      <c r="B13" s="2" t="s">
        <v>84</v>
      </c>
      <c r="C13" s="2" t="s">
        <v>85</v>
      </c>
      <c r="D13" s="2" t="s">
        <v>86</v>
      </c>
      <c r="E13" s="2" t="s">
        <v>21</v>
      </c>
      <c r="F13" s="2" t="s">
        <v>22</v>
      </c>
      <c r="G13" s="2" t="s">
        <v>87</v>
      </c>
      <c r="H13" s="2" t="s">
        <v>88</v>
      </c>
      <c r="I13" s="2" t="s">
        <v>89</v>
      </c>
      <c r="J13" s="2" t="s">
        <v>90</v>
      </c>
      <c r="K13" s="2" t="s">
        <v>91</v>
      </c>
      <c r="L13" s="2" t="s">
        <v>92</v>
      </c>
      <c r="M13" s="2" t="str">
        <f>HYPERLINK("http://eggnog5.embl.de/version_4.5#/app/results?target_nogs=COG0629","COG0629")</f>
        <v>COG0629</v>
      </c>
      <c r="N13" s="2" t="s">
        <v>93</v>
      </c>
      <c r="O13" s="2" t="s">
        <v>94</v>
      </c>
      <c r="P13" s="2" t="s">
        <v>95</v>
      </c>
      <c r="Q13" t="s">
        <v>16</v>
      </c>
    </row>
    <row r="14" spans="1:17" x14ac:dyDescent="0.45">
      <c r="A14" s="2" t="s">
        <v>17</v>
      </c>
      <c r="B14" s="2" t="s">
        <v>96</v>
      </c>
      <c r="C14" s="2" t="s">
        <v>97</v>
      </c>
      <c r="D14" s="2" t="s">
        <v>98</v>
      </c>
      <c r="E14" s="2" t="s">
        <v>21</v>
      </c>
      <c r="F14" s="2" t="s">
        <v>22</v>
      </c>
      <c r="G14" s="2" t="s">
        <v>23</v>
      </c>
      <c r="H14" s="2"/>
      <c r="I14" s="2"/>
      <c r="J14" s="2"/>
      <c r="K14" s="2"/>
      <c r="L14" s="2"/>
      <c r="M14" s="2"/>
      <c r="N14" s="2"/>
      <c r="O14" s="2" t="s">
        <v>99</v>
      </c>
      <c r="P14" s="2" t="s">
        <v>100</v>
      </c>
      <c r="Q14" t="s">
        <v>16</v>
      </c>
    </row>
    <row r="15" spans="1:17" x14ac:dyDescent="0.45">
      <c r="A15" s="2" t="s">
        <v>17</v>
      </c>
      <c r="B15" s="2" t="s">
        <v>101</v>
      </c>
      <c r="C15" s="2" t="s">
        <v>102</v>
      </c>
      <c r="D15" s="2" t="s">
        <v>103</v>
      </c>
      <c r="E15" s="2" t="s">
        <v>21</v>
      </c>
      <c r="F15" s="2" t="s">
        <v>22</v>
      </c>
      <c r="G15" s="2" t="s">
        <v>23</v>
      </c>
      <c r="H15" s="2"/>
      <c r="I15" s="2"/>
      <c r="J15" s="2"/>
      <c r="K15" s="2"/>
      <c r="L15" s="2"/>
      <c r="M15" s="2"/>
      <c r="N15" s="2"/>
      <c r="O15" s="2" t="s">
        <v>104</v>
      </c>
      <c r="P15" s="2" t="s">
        <v>105</v>
      </c>
      <c r="Q15" t="s">
        <v>16</v>
      </c>
    </row>
    <row r="16" spans="1:17" x14ac:dyDescent="0.45">
      <c r="A16" s="2" t="s">
        <v>17</v>
      </c>
      <c r="B16" s="2" t="s">
        <v>106</v>
      </c>
      <c r="C16" s="2" t="s">
        <v>103</v>
      </c>
      <c r="D16" s="2" t="s">
        <v>107</v>
      </c>
      <c r="E16" s="2" t="s">
        <v>21</v>
      </c>
      <c r="F16" s="2" t="s">
        <v>22</v>
      </c>
      <c r="G16" s="2" t="s">
        <v>108</v>
      </c>
      <c r="H16" s="2" t="s">
        <v>109</v>
      </c>
      <c r="I16" s="2" t="s">
        <v>16</v>
      </c>
      <c r="J16" s="2" t="s">
        <v>110</v>
      </c>
      <c r="K16" s="2" t="s">
        <v>16</v>
      </c>
      <c r="L16" s="2" t="s">
        <v>111</v>
      </c>
      <c r="M16" s="2" t="str">
        <f>HYPERLINK("http://eggnog5.embl.de/version_4.5#/app/results?target_nogs=COG3201","COG3201")</f>
        <v>COG3201</v>
      </c>
      <c r="N16" s="2" t="s">
        <v>112</v>
      </c>
      <c r="O16" s="2" t="s">
        <v>113</v>
      </c>
      <c r="P16" s="2" t="s">
        <v>114</v>
      </c>
      <c r="Q16" t="s">
        <v>16</v>
      </c>
    </row>
    <row r="17" spans="1:17" x14ac:dyDescent="0.45">
      <c r="A17" s="2" t="s">
        <v>17</v>
      </c>
      <c r="B17" s="2" t="s">
        <v>115</v>
      </c>
      <c r="C17" s="2" t="s">
        <v>116</v>
      </c>
      <c r="D17" s="2" t="s">
        <v>117</v>
      </c>
      <c r="E17" s="2" t="s">
        <v>21</v>
      </c>
      <c r="F17" s="2" t="s">
        <v>22</v>
      </c>
      <c r="G17" s="2" t="s">
        <v>23</v>
      </c>
      <c r="H17" s="2" t="s">
        <v>118</v>
      </c>
      <c r="I17" s="2" t="s">
        <v>119</v>
      </c>
      <c r="J17" s="2" t="s">
        <v>120</v>
      </c>
      <c r="K17" s="2" t="s">
        <v>16</v>
      </c>
      <c r="L17" s="2" t="s">
        <v>16</v>
      </c>
      <c r="M17" s="2" t="str">
        <f>HYPERLINK("http://eggnog5.embl.de/version_4.5#/app/results?target_nogs=ENOG410XUCJ","ENOG410XUCJ")</f>
        <v>ENOG410XUCJ</v>
      </c>
      <c r="N17" s="2" t="s">
        <v>81</v>
      </c>
      <c r="O17" s="2" t="s">
        <v>121</v>
      </c>
      <c r="P17" s="2" t="s">
        <v>122</v>
      </c>
      <c r="Q17" t="s">
        <v>16</v>
      </c>
    </row>
    <row r="18" spans="1:17" x14ac:dyDescent="0.45">
      <c r="A18" s="2" t="s">
        <v>17</v>
      </c>
      <c r="B18" s="2" t="s">
        <v>123</v>
      </c>
      <c r="C18" s="2" t="s">
        <v>124</v>
      </c>
      <c r="D18" s="2" t="s">
        <v>125</v>
      </c>
      <c r="E18" s="2" t="s">
        <v>21</v>
      </c>
      <c r="F18" s="2" t="s">
        <v>22</v>
      </c>
      <c r="G18" s="2" t="s">
        <v>23</v>
      </c>
      <c r="H18" s="2"/>
      <c r="I18" s="2"/>
      <c r="J18" s="2"/>
      <c r="K18" s="2"/>
      <c r="L18" s="2"/>
      <c r="M18" s="2"/>
      <c r="N18" s="2" t="s">
        <v>34</v>
      </c>
      <c r="O18" s="2" t="s">
        <v>126</v>
      </c>
      <c r="P18" s="2" t="s">
        <v>127</v>
      </c>
      <c r="Q18" t="s">
        <v>16</v>
      </c>
    </row>
    <row r="19" spans="1:17" x14ac:dyDescent="0.45">
      <c r="A19" s="2" t="s">
        <v>17</v>
      </c>
      <c r="B19" s="2" t="s">
        <v>128</v>
      </c>
      <c r="C19" s="2" t="s">
        <v>129</v>
      </c>
      <c r="D19" s="2" t="s">
        <v>130</v>
      </c>
      <c r="E19" s="2" t="s">
        <v>21</v>
      </c>
      <c r="F19" s="2" t="s">
        <v>22</v>
      </c>
      <c r="G19" s="2" t="s">
        <v>23</v>
      </c>
      <c r="H19" s="2"/>
      <c r="I19" s="2"/>
      <c r="J19" s="2"/>
      <c r="K19" s="2"/>
      <c r="L19" s="2"/>
      <c r="M19" s="2"/>
      <c r="N19" s="2"/>
      <c r="O19" s="2" t="s">
        <v>131</v>
      </c>
      <c r="P19" s="2" t="s">
        <v>132</v>
      </c>
      <c r="Q19" t="s">
        <v>16</v>
      </c>
    </row>
    <row r="20" spans="1:17" x14ac:dyDescent="0.45">
      <c r="A20" s="2" t="s">
        <v>17</v>
      </c>
      <c r="B20" s="2" t="s">
        <v>133</v>
      </c>
      <c r="C20" s="2" t="s">
        <v>130</v>
      </c>
      <c r="D20" s="2" t="s">
        <v>134</v>
      </c>
      <c r="E20" s="2" t="s">
        <v>21</v>
      </c>
      <c r="F20" s="2" t="s">
        <v>22</v>
      </c>
      <c r="G20" s="2" t="s">
        <v>23</v>
      </c>
      <c r="H20" s="2"/>
      <c r="I20" s="2"/>
      <c r="J20" s="2"/>
      <c r="K20" s="2"/>
      <c r="L20" s="2"/>
      <c r="M20" s="2"/>
      <c r="N20" s="2"/>
      <c r="O20" s="2" t="s">
        <v>135</v>
      </c>
      <c r="P20" s="2" t="s">
        <v>136</v>
      </c>
      <c r="Q20" t="s">
        <v>16</v>
      </c>
    </row>
    <row r="21" spans="1:17" x14ac:dyDescent="0.45">
      <c r="A21" s="2" t="s">
        <v>17</v>
      </c>
      <c r="B21" s="2" t="s">
        <v>137</v>
      </c>
      <c r="C21" s="2" t="s">
        <v>138</v>
      </c>
      <c r="D21" s="2" t="s">
        <v>139</v>
      </c>
      <c r="E21" s="2" t="s">
        <v>21</v>
      </c>
      <c r="F21" s="2" t="s">
        <v>22</v>
      </c>
      <c r="G21" s="2" t="s">
        <v>23</v>
      </c>
      <c r="H21" s="2"/>
      <c r="I21" s="2"/>
      <c r="J21" s="2"/>
      <c r="K21" s="2"/>
      <c r="L21" s="2"/>
      <c r="M21" s="2"/>
      <c r="N21" s="2"/>
      <c r="O21" s="2" t="s">
        <v>140</v>
      </c>
      <c r="P21" s="2" t="s">
        <v>141</v>
      </c>
      <c r="Q21" t="s">
        <v>16</v>
      </c>
    </row>
    <row r="22" spans="1:17" x14ac:dyDescent="0.45">
      <c r="A22" s="2" t="s">
        <v>17</v>
      </c>
      <c r="B22" s="2" t="s">
        <v>142</v>
      </c>
      <c r="C22" s="2" t="s">
        <v>143</v>
      </c>
      <c r="D22" s="2" t="s">
        <v>144</v>
      </c>
      <c r="E22" s="2" t="s">
        <v>21</v>
      </c>
      <c r="F22" s="2" t="s">
        <v>22</v>
      </c>
      <c r="G22" s="2" t="s">
        <v>23</v>
      </c>
      <c r="H22" s="2"/>
      <c r="I22" s="2"/>
      <c r="J22" s="2"/>
      <c r="K22" s="2"/>
      <c r="L22" s="2"/>
      <c r="M22" s="2"/>
      <c r="N22" s="2"/>
      <c r="O22" s="2" t="s">
        <v>145</v>
      </c>
      <c r="P22" s="2" t="s">
        <v>146</v>
      </c>
      <c r="Q22" t="s">
        <v>16</v>
      </c>
    </row>
    <row r="23" spans="1:17" x14ac:dyDescent="0.45">
      <c r="A23" s="2" t="s">
        <v>17</v>
      </c>
      <c r="B23" s="2" t="s">
        <v>147</v>
      </c>
      <c r="C23" s="2" t="s">
        <v>144</v>
      </c>
      <c r="D23" s="2" t="s">
        <v>148</v>
      </c>
      <c r="E23" s="2" t="s">
        <v>21</v>
      </c>
      <c r="F23" s="2" t="s">
        <v>22</v>
      </c>
      <c r="G23" s="2" t="s">
        <v>23</v>
      </c>
      <c r="H23" s="2" t="s">
        <v>16</v>
      </c>
      <c r="I23" s="2" t="s">
        <v>149</v>
      </c>
      <c r="J23" s="2" t="s">
        <v>150</v>
      </c>
      <c r="K23" s="2" t="s">
        <v>16</v>
      </c>
      <c r="L23" s="2" t="s">
        <v>16</v>
      </c>
      <c r="M23" s="2"/>
      <c r="N23" s="2" t="s">
        <v>34</v>
      </c>
      <c r="O23" s="2" t="s">
        <v>151</v>
      </c>
      <c r="P23" s="2" t="s">
        <v>152</v>
      </c>
      <c r="Q23" t="s">
        <v>16</v>
      </c>
    </row>
    <row r="24" spans="1:17" x14ac:dyDescent="0.45">
      <c r="A24" s="2" t="s">
        <v>17</v>
      </c>
      <c r="B24" s="2" t="s">
        <v>153</v>
      </c>
      <c r="C24" s="2" t="s">
        <v>154</v>
      </c>
      <c r="D24" s="2" t="s">
        <v>155</v>
      </c>
      <c r="E24" s="2" t="s">
        <v>21</v>
      </c>
      <c r="F24" s="2" t="s">
        <v>22</v>
      </c>
      <c r="G24" s="2" t="s">
        <v>23</v>
      </c>
      <c r="H24" s="2" t="s">
        <v>156</v>
      </c>
      <c r="I24" s="2" t="s">
        <v>157</v>
      </c>
      <c r="J24" s="2" t="s">
        <v>158</v>
      </c>
      <c r="K24" s="2" t="s">
        <v>159</v>
      </c>
      <c r="L24" s="2" t="s">
        <v>16</v>
      </c>
      <c r="M24" s="2" t="str">
        <f>HYPERLINK("http://eggnog5.embl.de/version_4.5#/app/results?target_nogs=ENOG410XVPY","ENOG410XVPY")</f>
        <v>ENOG410XVPY</v>
      </c>
      <c r="N24" s="2" t="s">
        <v>81</v>
      </c>
      <c r="O24" s="2" t="s">
        <v>160</v>
      </c>
      <c r="P24" s="2" t="s">
        <v>161</v>
      </c>
      <c r="Q24" t="s">
        <v>16</v>
      </c>
    </row>
    <row r="25" spans="1:17" x14ac:dyDescent="0.45">
      <c r="A25" s="2" t="s">
        <v>17</v>
      </c>
      <c r="B25" s="2" t="s">
        <v>162</v>
      </c>
      <c r="C25" s="2" t="s">
        <v>163</v>
      </c>
      <c r="D25" s="2" t="s">
        <v>164</v>
      </c>
      <c r="E25" s="2" t="s">
        <v>21</v>
      </c>
      <c r="F25" s="2" t="s">
        <v>22</v>
      </c>
      <c r="G25" s="2" t="s">
        <v>23</v>
      </c>
      <c r="H25" s="2"/>
      <c r="I25" s="2"/>
      <c r="J25" s="2"/>
      <c r="K25" s="2"/>
      <c r="L25" s="2"/>
      <c r="M25" s="2"/>
      <c r="N25" s="2"/>
      <c r="O25" s="2" t="s">
        <v>165</v>
      </c>
      <c r="P25" s="2" t="s">
        <v>166</v>
      </c>
      <c r="Q25" t="s">
        <v>16</v>
      </c>
    </row>
    <row r="26" spans="1:17" x14ac:dyDescent="0.45">
      <c r="A26" s="2" t="s">
        <v>17</v>
      </c>
      <c r="B26" s="2" t="s">
        <v>167</v>
      </c>
      <c r="C26" s="2" t="s">
        <v>168</v>
      </c>
      <c r="D26" s="2" t="s">
        <v>169</v>
      </c>
      <c r="E26" s="2" t="s">
        <v>21</v>
      </c>
      <c r="F26" s="2" t="s">
        <v>22</v>
      </c>
      <c r="G26" s="2" t="s">
        <v>23</v>
      </c>
      <c r="H26" s="2"/>
      <c r="I26" s="2"/>
      <c r="J26" s="2"/>
      <c r="K26" s="2"/>
      <c r="L26" s="2"/>
      <c r="M26" s="2"/>
      <c r="N26" s="2"/>
      <c r="O26" s="2" t="s">
        <v>170</v>
      </c>
      <c r="P26" s="2" t="s">
        <v>171</v>
      </c>
      <c r="Q26" t="s">
        <v>16</v>
      </c>
    </row>
    <row r="27" spans="1:17" x14ac:dyDescent="0.45">
      <c r="A27" s="2" t="s">
        <v>17</v>
      </c>
      <c r="B27" s="2" t="s">
        <v>172</v>
      </c>
      <c r="C27" s="2" t="s">
        <v>173</v>
      </c>
      <c r="D27" s="2" t="s">
        <v>174</v>
      </c>
      <c r="E27" s="2" t="s">
        <v>21</v>
      </c>
      <c r="F27" s="2" t="s">
        <v>22</v>
      </c>
      <c r="G27" s="2" t="s">
        <v>23</v>
      </c>
      <c r="H27" s="2"/>
      <c r="I27" s="2"/>
      <c r="J27" s="2"/>
      <c r="K27" s="2"/>
      <c r="L27" s="2"/>
      <c r="M27" s="2"/>
      <c r="N27" s="2"/>
      <c r="O27" s="2" t="s">
        <v>175</v>
      </c>
      <c r="P27" s="2" t="s">
        <v>176</v>
      </c>
      <c r="Q27" t="s">
        <v>16</v>
      </c>
    </row>
    <row r="28" spans="1:17" x14ac:dyDescent="0.45">
      <c r="A28" s="2" t="s">
        <v>17</v>
      </c>
      <c r="B28" s="2" t="s">
        <v>177</v>
      </c>
      <c r="C28" s="2" t="s">
        <v>178</v>
      </c>
      <c r="D28" s="2" t="s">
        <v>179</v>
      </c>
      <c r="E28" s="2" t="s">
        <v>21</v>
      </c>
      <c r="F28" s="2" t="s">
        <v>22</v>
      </c>
      <c r="G28" s="2" t="s">
        <v>23</v>
      </c>
      <c r="H28" s="2"/>
      <c r="I28" s="2"/>
      <c r="J28" s="2"/>
      <c r="K28" s="2"/>
      <c r="L28" s="2"/>
      <c r="M28" s="2"/>
      <c r="N28" s="2"/>
      <c r="O28" s="2" t="s">
        <v>180</v>
      </c>
      <c r="P28" s="2" t="s">
        <v>181</v>
      </c>
      <c r="Q28" t="s">
        <v>16</v>
      </c>
    </row>
    <row r="29" spans="1:17" x14ac:dyDescent="0.45">
      <c r="A29" s="2" t="s">
        <v>17</v>
      </c>
      <c r="B29" s="2" t="s">
        <v>182</v>
      </c>
      <c r="C29" s="2" t="s">
        <v>183</v>
      </c>
      <c r="D29" s="2" t="s">
        <v>184</v>
      </c>
      <c r="E29" s="2" t="s">
        <v>21</v>
      </c>
      <c r="F29" s="2" t="s">
        <v>22</v>
      </c>
      <c r="G29" s="2" t="s">
        <v>23</v>
      </c>
      <c r="H29" s="2" t="s">
        <v>185</v>
      </c>
      <c r="I29" s="2" t="s">
        <v>186</v>
      </c>
      <c r="J29" s="2" t="s">
        <v>187</v>
      </c>
      <c r="K29" s="2" t="s">
        <v>16</v>
      </c>
      <c r="L29" s="2" t="s">
        <v>16</v>
      </c>
      <c r="M29" s="2" t="str">
        <f>HYPERLINK("http://eggnog5.embl.de/version_4.5#/app/results?target_nogs=COG0305","COG0305")</f>
        <v>COG0305</v>
      </c>
      <c r="N29" s="2" t="s">
        <v>93</v>
      </c>
      <c r="O29" s="2" t="s">
        <v>188</v>
      </c>
      <c r="P29" s="2" t="s">
        <v>189</v>
      </c>
      <c r="Q29" t="s">
        <v>16</v>
      </c>
    </row>
    <row r="30" spans="1:17" x14ac:dyDescent="0.45">
      <c r="A30" s="2" t="s">
        <v>17</v>
      </c>
      <c r="B30" s="2" t="s">
        <v>190</v>
      </c>
      <c r="C30" s="2" t="s">
        <v>191</v>
      </c>
      <c r="D30" s="2" t="s">
        <v>192</v>
      </c>
      <c r="E30" s="2" t="s">
        <v>21</v>
      </c>
      <c r="F30" s="2" t="s">
        <v>22</v>
      </c>
      <c r="G30" s="2" t="s">
        <v>23</v>
      </c>
      <c r="H30" s="2"/>
      <c r="I30" s="2"/>
      <c r="J30" s="2"/>
      <c r="K30" s="2"/>
      <c r="L30" s="2"/>
      <c r="M30" s="2"/>
      <c r="N30" s="2"/>
      <c r="O30" s="2" t="s">
        <v>193</v>
      </c>
      <c r="P30" s="2" t="s">
        <v>194</v>
      </c>
      <c r="Q30" t="s">
        <v>16</v>
      </c>
    </row>
    <row r="31" spans="1:17" x14ac:dyDescent="0.45">
      <c r="A31" s="2" t="s">
        <v>17</v>
      </c>
      <c r="B31" s="2" t="s">
        <v>195</v>
      </c>
      <c r="C31" s="2" t="s">
        <v>196</v>
      </c>
      <c r="D31" s="2" t="s">
        <v>197</v>
      </c>
      <c r="E31" s="2" t="s">
        <v>21</v>
      </c>
      <c r="F31" s="2" t="s">
        <v>22</v>
      </c>
      <c r="G31" s="2" t="s">
        <v>23</v>
      </c>
      <c r="H31" s="2"/>
      <c r="I31" s="2"/>
      <c r="J31" s="2"/>
      <c r="K31" s="2"/>
      <c r="L31" s="2"/>
      <c r="M31" s="2"/>
      <c r="N31" s="2" t="s">
        <v>34</v>
      </c>
      <c r="O31" s="2" t="s">
        <v>198</v>
      </c>
      <c r="P31" s="2" t="s">
        <v>199</v>
      </c>
      <c r="Q31" t="s">
        <v>16</v>
      </c>
    </row>
    <row r="32" spans="1:17" x14ac:dyDescent="0.45">
      <c r="A32" s="2" t="s">
        <v>17</v>
      </c>
      <c r="B32" s="2" t="s">
        <v>200</v>
      </c>
      <c r="C32" s="2" t="s">
        <v>201</v>
      </c>
      <c r="D32" s="2" t="s">
        <v>202</v>
      </c>
      <c r="E32" s="2" t="s">
        <v>21</v>
      </c>
      <c r="F32" s="2" t="s">
        <v>22</v>
      </c>
      <c r="G32" s="2" t="s">
        <v>23</v>
      </c>
      <c r="H32" s="2"/>
      <c r="I32" s="2"/>
      <c r="J32" s="2"/>
      <c r="K32" s="2"/>
      <c r="L32" s="2"/>
      <c r="M32" s="2"/>
      <c r="N32" s="2" t="s">
        <v>34</v>
      </c>
      <c r="O32" s="2" t="s">
        <v>203</v>
      </c>
      <c r="P32" s="2" t="s">
        <v>204</v>
      </c>
      <c r="Q32" t="s">
        <v>16</v>
      </c>
    </row>
    <row r="33" spans="1:17" x14ac:dyDescent="0.45">
      <c r="A33" s="2" t="s">
        <v>17</v>
      </c>
      <c r="B33" s="2" t="s">
        <v>205</v>
      </c>
      <c r="C33" s="2" t="s">
        <v>206</v>
      </c>
      <c r="D33" s="2" t="s">
        <v>207</v>
      </c>
      <c r="E33" s="2" t="s">
        <v>21</v>
      </c>
      <c r="F33" s="2" t="s">
        <v>22</v>
      </c>
      <c r="G33" s="2" t="s">
        <v>23</v>
      </c>
      <c r="H33" s="2" t="s">
        <v>208</v>
      </c>
      <c r="I33" s="2" t="s">
        <v>209</v>
      </c>
      <c r="J33" s="2" t="s">
        <v>210</v>
      </c>
      <c r="K33" s="2" t="s">
        <v>16</v>
      </c>
      <c r="L33" s="2" t="s">
        <v>16</v>
      </c>
      <c r="M33" s="2"/>
      <c r="N33" s="2"/>
      <c r="O33" s="2" t="s">
        <v>211</v>
      </c>
      <c r="P33" s="2" t="s">
        <v>212</v>
      </c>
      <c r="Q33" t="s">
        <v>16</v>
      </c>
    </row>
    <row r="34" spans="1:17" x14ac:dyDescent="0.45">
      <c r="A34" s="2" t="s">
        <v>17</v>
      </c>
      <c r="B34" s="2" t="s">
        <v>213</v>
      </c>
      <c r="C34" s="2" t="s">
        <v>214</v>
      </c>
      <c r="D34" s="2" t="s">
        <v>215</v>
      </c>
      <c r="E34" s="2" t="s">
        <v>21</v>
      </c>
      <c r="F34" s="2" t="s">
        <v>22</v>
      </c>
      <c r="G34" s="2" t="s">
        <v>23</v>
      </c>
      <c r="H34" s="2"/>
      <c r="I34" s="2"/>
      <c r="J34" s="2"/>
      <c r="K34" s="2"/>
      <c r="L34" s="2"/>
      <c r="M34" s="2"/>
      <c r="N34" s="2"/>
      <c r="O34" s="2" t="s">
        <v>216</v>
      </c>
      <c r="P34" s="2" t="s">
        <v>217</v>
      </c>
      <c r="Q34" t="s">
        <v>16</v>
      </c>
    </row>
    <row r="35" spans="1:17" x14ac:dyDescent="0.45">
      <c r="A35" s="2" t="s">
        <v>17</v>
      </c>
      <c r="B35" s="2" t="s">
        <v>218</v>
      </c>
      <c r="C35" s="2" t="s">
        <v>219</v>
      </c>
      <c r="D35" s="2" t="s">
        <v>220</v>
      </c>
      <c r="E35" s="2" t="s">
        <v>21</v>
      </c>
      <c r="F35" s="2" t="s">
        <v>22</v>
      </c>
      <c r="G35" s="2" t="s">
        <v>23</v>
      </c>
      <c r="H35" s="2"/>
      <c r="I35" s="2"/>
      <c r="J35" s="2"/>
      <c r="K35" s="2"/>
      <c r="L35" s="2"/>
      <c r="M35" s="2"/>
      <c r="N35" s="2"/>
      <c r="O35" s="2" t="s">
        <v>221</v>
      </c>
      <c r="P35" s="2" t="s">
        <v>222</v>
      </c>
      <c r="Q35" t="s">
        <v>16</v>
      </c>
    </row>
    <row r="36" spans="1:17" x14ac:dyDescent="0.45">
      <c r="A36" s="2" t="s">
        <v>17</v>
      </c>
      <c r="B36" s="2" t="s">
        <v>223</v>
      </c>
      <c r="C36" s="2" t="s">
        <v>224</v>
      </c>
      <c r="D36" s="2" t="s">
        <v>225</v>
      </c>
      <c r="E36" s="2" t="s">
        <v>21</v>
      </c>
      <c r="F36" s="2" t="s">
        <v>22</v>
      </c>
      <c r="G36" s="2" t="s">
        <v>23</v>
      </c>
      <c r="H36" s="2" t="s">
        <v>226</v>
      </c>
      <c r="I36" s="2" t="s">
        <v>227</v>
      </c>
      <c r="J36" s="2" t="s">
        <v>228</v>
      </c>
      <c r="K36" s="2" t="s">
        <v>16</v>
      </c>
      <c r="L36" s="2" t="s">
        <v>16</v>
      </c>
      <c r="M36" s="2" t="str">
        <f>HYPERLINK("http://eggnog5.embl.de/version_4.5#/app/results?target_nogs=COG3728","COG3728")</f>
        <v>COG3728</v>
      </c>
      <c r="N36" s="2" t="s">
        <v>93</v>
      </c>
      <c r="O36" s="2" t="s">
        <v>229</v>
      </c>
      <c r="P36" s="2" t="s">
        <v>230</v>
      </c>
      <c r="Q36" t="s">
        <v>16</v>
      </c>
    </row>
    <row r="37" spans="1:17" x14ac:dyDescent="0.45">
      <c r="A37" s="2" t="s">
        <v>17</v>
      </c>
      <c r="B37" s="2" t="s">
        <v>231</v>
      </c>
      <c r="C37" s="2" t="s">
        <v>232</v>
      </c>
      <c r="D37" s="2" t="s">
        <v>233</v>
      </c>
      <c r="E37" s="2" t="s">
        <v>21</v>
      </c>
      <c r="F37" s="2" t="s">
        <v>22</v>
      </c>
      <c r="G37" s="2" t="s">
        <v>23</v>
      </c>
      <c r="H37" s="2" t="s">
        <v>226</v>
      </c>
      <c r="I37" s="2" t="s">
        <v>234</v>
      </c>
      <c r="J37" s="2" t="s">
        <v>235</v>
      </c>
      <c r="K37" s="2" t="s">
        <v>16</v>
      </c>
      <c r="L37" s="2" t="s">
        <v>236</v>
      </c>
      <c r="M37" s="2" t="str">
        <f>HYPERLINK("http://eggnog5.embl.de/version_4.5#/app/results?target_nogs=COG1783","COG1783")</f>
        <v>COG1783</v>
      </c>
      <c r="N37" s="2" t="s">
        <v>81</v>
      </c>
      <c r="O37" s="2" t="s">
        <v>237</v>
      </c>
      <c r="P37" s="2" t="s">
        <v>238</v>
      </c>
      <c r="Q37" t="s">
        <v>16</v>
      </c>
    </row>
    <row r="38" spans="1:17" x14ac:dyDescent="0.45">
      <c r="A38" s="2" t="s">
        <v>17</v>
      </c>
      <c r="B38" s="2" t="s">
        <v>239</v>
      </c>
      <c r="C38" s="2" t="s">
        <v>240</v>
      </c>
      <c r="D38" s="2" t="s">
        <v>241</v>
      </c>
      <c r="E38" s="2" t="s">
        <v>21</v>
      </c>
      <c r="F38" s="2" t="s">
        <v>22</v>
      </c>
      <c r="G38" s="2" t="s">
        <v>23</v>
      </c>
      <c r="H38" s="2" t="s">
        <v>16</v>
      </c>
      <c r="I38" s="2" t="s">
        <v>242</v>
      </c>
      <c r="J38" s="2" t="s">
        <v>243</v>
      </c>
      <c r="K38" s="2" t="s">
        <v>16</v>
      </c>
      <c r="L38" s="2" t="s">
        <v>244</v>
      </c>
      <c r="M38" s="2" t="str">
        <f>HYPERLINK("http://eggnog5.embl.de/version_4.5#/app/results?target_nogs=ENOG4111QNG","ENOG4111QNG")</f>
        <v>ENOG4111QNG</v>
      </c>
      <c r="N38" s="2" t="s">
        <v>81</v>
      </c>
      <c r="O38" s="2" t="s">
        <v>245</v>
      </c>
      <c r="P38" s="2" t="s">
        <v>246</v>
      </c>
      <c r="Q38" t="s">
        <v>16</v>
      </c>
    </row>
    <row r="39" spans="1:17" x14ac:dyDescent="0.45">
      <c r="A39" s="2" t="s">
        <v>17</v>
      </c>
      <c r="B39" s="2" t="s">
        <v>247</v>
      </c>
      <c r="C39" s="2" t="s">
        <v>248</v>
      </c>
      <c r="D39" s="2" t="s">
        <v>249</v>
      </c>
      <c r="E39" s="2" t="s">
        <v>21</v>
      </c>
      <c r="F39" s="2" t="s">
        <v>22</v>
      </c>
      <c r="G39" s="2" t="s">
        <v>23</v>
      </c>
      <c r="H39" s="2" t="s">
        <v>16</v>
      </c>
      <c r="I39" s="2" t="s">
        <v>250</v>
      </c>
      <c r="J39" s="2" t="s">
        <v>251</v>
      </c>
      <c r="K39" s="2" t="s">
        <v>16</v>
      </c>
      <c r="L39" s="2" t="s">
        <v>252</v>
      </c>
      <c r="M39" s="2" t="str">
        <f>HYPERLINK("http://eggnog5.embl.de/version_4.5#/app/results?target_nogs=COG5585","COG5585")</f>
        <v>COG5585</v>
      </c>
      <c r="N39" s="2" t="s">
        <v>253</v>
      </c>
      <c r="O39" s="2" t="s">
        <v>254</v>
      </c>
      <c r="P39" s="2" t="s">
        <v>255</v>
      </c>
      <c r="Q39" t="s">
        <v>16</v>
      </c>
    </row>
    <row r="40" spans="1:17" x14ac:dyDescent="0.45">
      <c r="A40" s="2" t="s">
        <v>17</v>
      </c>
      <c r="B40" s="2" t="s">
        <v>256</v>
      </c>
      <c r="C40" s="2" t="s">
        <v>257</v>
      </c>
      <c r="D40" s="2" t="s">
        <v>258</v>
      </c>
      <c r="E40" s="2" t="s">
        <v>21</v>
      </c>
      <c r="F40" s="2" t="s">
        <v>22</v>
      </c>
      <c r="G40" s="2" t="s">
        <v>23</v>
      </c>
      <c r="H40" s="2" t="s">
        <v>118</v>
      </c>
      <c r="I40" s="2" t="s">
        <v>259</v>
      </c>
      <c r="J40" s="2" t="s">
        <v>120</v>
      </c>
      <c r="K40" s="2" t="s">
        <v>16</v>
      </c>
      <c r="L40" s="2" t="s">
        <v>16</v>
      </c>
      <c r="M40" s="2" t="str">
        <f>HYPERLINK("http://eggnog5.embl.de/version_4.5#/app/results?target_nogs=ENOG410XUCJ","ENOG410XUCJ")</f>
        <v>ENOG410XUCJ</v>
      </c>
      <c r="N40" s="2" t="s">
        <v>81</v>
      </c>
      <c r="O40" s="2" t="s">
        <v>260</v>
      </c>
      <c r="P40" s="2" t="s">
        <v>261</v>
      </c>
      <c r="Q40" t="s">
        <v>16</v>
      </c>
    </row>
    <row r="41" spans="1:17" x14ac:dyDescent="0.45">
      <c r="A41" s="2" t="s">
        <v>17</v>
      </c>
      <c r="B41" s="2" t="s">
        <v>262</v>
      </c>
      <c r="C41" s="2" t="s">
        <v>263</v>
      </c>
      <c r="D41" s="2" t="s">
        <v>264</v>
      </c>
      <c r="E41" s="2" t="s">
        <v>21</v>
      </c>
      <c r="F41" s="2" t="s">
        <v>22</v>
      </c>
      <c r="G41" s="2" t="s">
        <v>23</v>
      </c>
      <c r="H41" s="2"/>
      <c r="I41" s="2"/>
      <c r="J41" s="2"/>
      <c r="K41" s="2"/>
      <c r="L41" s="2"/>
      <c r="M41" s="2"/>
      <c r="N41" s="2"/>
      <c r="O41" s="2" t="s">
        <v>265</v>
      </c>
      <c r="P41" s="2" t="s">
        <v>266</v>
      </c>
      <c r="Q41" t="s">
        <v>16</v>
      </c>
    </row>
    <row r="42" spans="1:17" x14ac:dyDescent="0.45">
      <c r="A42" s="2" t="s">
        <v>17</v>
      </c>
      <c r="B42" s="2" t="s">
        <v>267</v>
      </c>
      <c r="C42" s="2" t="s">
        <v>268</v>
      </c>
      <c r="D42" s="2" t="s">
        <v>269</v>
      </c>
      <c r="E42" s="2" t="s">
        <v>21</v>
      </c>
      <c r="F42" s="2" t="s">
        <v>22</v>
      </c>
      <c r="G42" s="2" t="s">
        <v>23</v>
      </c>
      <c r="H42" s="2" t="s">
        <v>16</v>
      </c>
      <c r="I42" s="2" t="s">
        <v>270</v>
      </c>
      <c r="J42" s="2" t="s">
        <v>271</v>
      </c>
      <c r="K42" s="2" t="s">
        <v>16</v>
      </c>
      <c r="L42" s="2" t="s">
        <v>16</v>
      </c>
      <c r="M42" s="2" t="str">
        <f>HYPERLINK("http://eggnog5.embl.de/version_4.5#/app/results?target_nogs=ENOG41127XX","ENOG41127XX")</f>
        <v>ENOG41127XX</v>
      </c>
      <c r="N42" s="2" t="s">
        <v>81</v>
      </c>
      <c r="O42" s="2" t="s">
        <v>272</v>
      </c>
      <c r="P42" s="2" t="s">
        <v>273</v>
      </c>
      <c r="Q42" t="s">
        <v>16</v>
      </c>
    </row>
    <row r="43" spans="1:17" x14ac:dyDescent="0.45">
      <c r="A43" s="2" t="s">
        <v>17</v>
      </c>
      <c r="B43" s="2" t="s">
        <v>274</v>
      </c>
      <c r="C43" s="2" t="s">
        <v>275</v>
      </c>
      <c r="D43" s="2" t="s">
        <v>276</v>
      </c>
      <c r="E43" s="2" t="s">
        <v>21</v>
      </c>
      <c r="F43" s="2" t="s">
        <v>22</v>
      </c>
      <c r="G43" s="2" t="s">
        <v>23</v>
      </c>
      <c r="H43" s="2"/>
      <c r="I43" s="2"/>
      <c r="J43" s="2"/>
      <c r="K43" s="2"/>
      <c r="L43" s="2"/>
      <c r="M43" s="2" t="str">
        <f>HYPERLINK("http://eggnog5.embl.de/version_4.5#/app/results?target_nogs=ENOG4111KGV","ENOG4111KGV")</f>
        <v>ENOG4111KGV</v>
      </c>
      <c r="N43" s="2" t="s">
        <v>81</v>
      </c>
      <c r="O43" s="2" t="s">
        <v>277</v>
      </c>
      <c r="P43" s="2" t="s">
        <v>278</v>
      </c>
      <c r="Q43" t="s">
        <v>16</v>
      </c>
    </row>
    <row r="44" spans="1:17" x14ac:dyDescent="0.45">
      <c r="A44" s="2" t="s">
        <v>17</v>
      </c>
      <c r="B44" s="2" t="s">
        <v>279</v>
      </c>
      <c r="C44" s="2" t="s">
        <v>280</v>
      </c>
      <c r="D44" s="2" t="s">
        <v>281</v>
      </c>
      <c r="E44" s="2" t="s">
        <v>21</v>
      </c>
      <c r="F44" s="2" t="s">
        <v>22</v>
      </c>
      <c r="G44" s="2" t="s">
        <v>23</v>
      </c>
      <c r="H44" s="2" t="s">
        <v>16</v>
      </c>
      <c r="I44" s="2" t="s">
        <v>282</v>
      </c>
      <c r="J44" s="2" t="s">
        <v>283</v>
      </c>
      <c r="K44" s="2" t="s">
        <v>16</v>
      </c>
      <c r="L44" s="2" t="s">
        <v>16</v>
      </c>
      <c r="M44" s="2"/>
      <c r="N44" s="2"/>
      <c r="O44" s="2" t="s">
        <v>284</v>
      </c>
      <c r="P44" s="2" t="s">
        <v>285</v>
      </c>
      <c r="Q44" t="s">
        <v>16</v>
      </c>
    </row>
    <row r="45" spans="1:17" x14ac:dyDescent="0.45">
      <c r="A45" s="2" t="s">
        <v>17</v>
      </c>
      <c r="B45" s="2" t="s">
        <v>286</v>
      </c>
      <c r="C45" s="2" t="s">
        <v>287</v>
      </c>
      <c r="D45" s="2" t="s">
        <v>288</v>
      </c>
      <c r="E45" s="2" t="s">
        <v>21</v>
      </c>
      <c r="F45" s="2" t="s">
        <v>22</v>
      </c>
      <c r="G45" s="2" t="s">
        <v>23</v>
      </c>
      <c r="H45" s="2" t="s">
        <v>16</v>
      </c>
      <c r="I45" s="2" t="s">
        <v>289</v>
      </c>
      <c r="J45" s="2" t="s">
        <v>290</v>
      </c>
      <c r="K45" s="2" t="s">
        <v>16</v>
      </c>
      <c r="L45" s="2" t="s">
        <v>16</v>
      </c>
      <c r="M45" s="2"/>
      <c r="N45" s="2" t="s">
        <v>34</v>
      </c>
      <c r="O45" s="2" t="s">
        <v>291</v>
      </c>
      <c r="P45" s="2" t="s">
        <v>292</v>
      </c>
      <c r="Q45" t="s">
        <v>16</v>
      </c>
    </row>
    <row r="46" spans="1:17" x14ac:dyDescent="0.45">
      <c r="A46" s="2" t="s">
        <v>17</v>
      </c>
      <c r="B46" s="2" t="s">
        <v>293</v>
      </c>
      <c r="C46" s="2" t="s">
        <v>294</v>
      </c>
      <c r="D46" s="2" t="s">
        <v>295</v>
      </c>
      <c r="E46" s="2" t="s">
        <v>21</v>
      </c>
      <c r="F46" s="2" t="s">
        <v>22</v>
      </c>
      <c r="G46" s="2" t="s">
        <v>23</v>
      </c>
      <c r="H46" s="2"/>
      <c r="I46" s="2"/>
      <c r="J46" s="2"/>
      <c r="K46" s="2"/>
      <c r="L46" s="2"/>
      <c r="M46" s="2"/>
      <c r="N46" s="2" t="s">
        <v>34</v>
      </c>
      <c r="O46" s="2" t="s">
        <v>296</v>
      </c>
      <c r="P46" s="2" t="s">
        <v>297</v>
      </c>
      <c r="Q46" t="s">
        <v>16</v>
      </c>
    </row>
    <row r="47" spans="1:17" x14ac:dyDescent="0.45">
      <c r="A47" s="2" t="s">
        <v>17</v>
      </c>
      <c r="B47" s="2" t="s">
        <v>298</v>
      </c>
      <c r="C47" s="2" t="s">
        <v>299</v>
      </c>
      <c r="D47" s="2" t="s">
        <v>300</v>
      </c>
      <c r="E47" s="2" t="s">
        <v>21</v>
      </c>
      <c r="F47" s="2" t="s">
        <v>22</v>
      </c>
      <c r="G47" s="2" t="s">
        <v>23</v>
      </c>
      <c r="H47" s="2" t="s">
        <v>16</v>
      </c>
      <c r="I47" s="2" t="s">
        <v>301</v>
      </c>
      <c r="J47" s="2" t="s">
        <v>16</v>
      </c>
      <c r="K47" s="2" t="s">
        <v>16</v>
      </c>
      <c r="L47" s="2" t="s">
        <v>302</v>
      </c>
      <c r="M47" s="2" t="str">
        <f>HYPERLINK("http://eggnog5.embl.de/version_4.5#/app/results?target_nogs=ENOG410Y04J","ENOG410Y04J")</f>
        <v>ENOG410Y04J</v>
      </c>
      <c r="N47" s="2" t="s">
        <v>81</v>
      </c>
      <c r="O47" s="2" t="s">
        <v>303</v>
      </c>
      <c r="P47" s="2" t="s">
        <v>304</v>
      </c>
      <c r="Q47" t="s">
        <v>16</v>
      </c>
    </row>
    <row r="48" spans="1:17" x14ac:dyDescent="0.45">
      <c r="A48" s="2" t="s">
        <v>17</v>
      </c>
      <c r="B48" s="2" t="s">
        <v>305</v>
      </c>
      <c r="C48" s="2" t="s">
        <v>306</v>
      </c>
      <c r="D48" s="2" t="s">
        <v>307</v>
      </c>
      <c r="E48" s="2" t="s">
        <v>21</v>
      </c>
      <c r="F48" s="2" t="s">
        <v>22</v>
      </c>
      <c r="G48" s="2" t="s">
        <v>23</v>
      </c>
      <c r="H48" s="2"/>
      <c r="I48" s="2"/>
      <c r="J48" s="2"/>
      <c r="K48" s="2"/>
      <c r="L48" s="2"/>
      <c r="M48" s="2"/>
      <c r="N48" s="2" t="s">
        <v>34</v>
      </c>
      <c r="O48" s="2" t="s">
        <v>308</v>
      </c>
      <c r="P48" s="2" t="s">
        <v>309</v>
      </c>
      <c r="Q48" t="s">
        <v>16</v>
      </c>
    </row>
    <row r="49" spans="1:17" x14ac:dyDescent="0.45">
      <c r="A49" s="2" t="s">
        <v>17</v>
      </c>
      <c r="B49" s="2" t="s">
        <v>310</v>
      </c>
      <c r="C49" s="2" t="s">
        <v>311</v>
      </c>
      <c r="D49" s="2" t="s">
        <v>312</v>
      </c>
      <c r="E49" s="2" t="s">
        <v>21</v>
      </c>
      <c r="F49" s="2" t="s">
        <v>22</v>
      </c>
      <c r="G49" s="2" t="s">
        <v>23</v>
      </c>
      <c r="H49" s="2" t="s">
        <v>16</v>
      </c>
      <c r="I49" s="2" t="s">
        <v>313</v>
      </c>
      <c r="J49" s="2" t="s">
        <v>314</v>
      </c>
      <c r="K49" s="2" t="s">
        <v>16</v>
      </c>
      <c r="L49" s="2" t="s">
        <v>315</v>
      </c>
      <c r="M49" s="2" t="str">
        <f>HYPERLINK("http://eggnog5.embl.de/version_4.5#/app/results?target_nogs=ENOG410Y1BD","ENOG410Y1BD")</f>
        <v>ENOG410Y1BD</v>
      </c>
      <c r="N49" s="2" t="s">
        <v>81</v>
      </c>
      <c r="O49" s="2" t="s">
        <v>316</v>
      </c>
      <c r="P49" s="2" t="s">
        <v>317</v>
      </c>
      <c r="Q49" t="s">
        <v>16</v>
      </c>
    </row>
    <row r="50" spans="1:17" x14ac:dyDescent="0.45">
      <c r="A50" s="2" t="s">
        <v>17</v>
      </c>
      <c r="B50" s="2" t="s">
        <v>318</v>
      </c>
      <c r="C50" s="2" t="s">
        <v>319</v>
      </c>
      <c r="D50" s="2" t="s">
        <v>320</v>
      </c>
      <c r="E50" s="2" t="s">
        <v>21</v>
      </c>
      <c r="F50" s="2" t="s">
        <v>22</v>
      </c>
      <c r="G50" s="2" t="s">
        <v>23</v>
      </c>
      <c r="H50" s="2" t="s">
        <v>16</v>
      </c>
      <c r="I50" s="2" t="s">
        <v>321</v>
      </c>
      <c r="J50" s="2" t="s">
        <v>322</v>
      </c>
      <c r="K50" s="2" t="s">
        <v>16</v>
      </c>
      <c r="L50" s="2" t="s">
        <v>16</v>
      </c>
      <c r="M50" s="2" t="str">
        <f>HYPERLINK("http://eggnog5.embl.de/version_4.5#/app/results?target_nogs=ENOG4112BKU","ENOG4112BKU")</f>
        <v>ENOG4112BKU</v>
      </c>
      <c r="N50" s="2" t="s">
        <v>81</v>
      </c>
      <c r="O50" s="2" t="s">
        <v>323</v>
      </c>
      <c r="P50" s="2" t="s">
        <v>324</v>
      </c>
      <c r="Q50" t="s">
        <v>16</v>
      </c>
    </row>
    <row r="51" spans="1:17" x14ac:dyDescent="0.45">
      <c r="A51" s="2" t="s">
        <v>17</v>
      </c>
      <c r="B51" s="2" t="s">
        <v>325</v>
      </c>
      <c r="C51" s="2" t="s">
        <v>326</v>
      </c>
      <c r="D51" s="2" t="s">
        <v>327</v>
      </c>
      <c r="E51" s="2" t="s">
        <v>21</v>
      </c>
      <c r="F51" s="2" t="s">
        <v>22</v>
      </c>
      <c r="G51" s="2" t="s">
        <v>23</v>
      </c>
      <c r="H51" s="2"/>
      <c r="I51" s="2"/>
      <c r="J51" s="2"/>
      <c r="K51" s="2"/>
      <c r="L51" s="2"/>
      <c r="M51" s="2" t="str">
        <f>HYPERLINK("http://eggnog5.embl.de/version_4.5#/app/results?target_nogs=ENOG410XYHR","ENOG410XYHR")</f>
        <v>ENOG410XYHR</v>
      </c>
      <c r="N51" s="2" t="s">
        <v>81</v>
      </c>
      <c r="O51" s="2" t="s">
        <v>328</v>
      </c>
      <c r="P51" s="2" t="s">
        <v>329</v>
      </c>
      <c r="Q51" t="s">
        <v>16</v>
      </c>
    </row>
    <row r="52" spans="1:17" x14ac:dyDescent="0.45">
      <c r="A52" s="2" t="s">
        <v>17</v>
      </c>
      <c r="B52" s="2" t="s">
        <v>330</v>
      </c>
      <c r="C52" s="2" t="s">
        <v>331</v>
      </c>
      <c r="D52" s="2" t="s">
        <v>332</v>
      </c>
      <c r="E52" s="2" t="s">
        <v>21</v>
      </c>
      <c r="F52" s="2" t="s">
        <v>22</v>
      </c>
      <c r="G52" s="2" t="s">
        <v>23</v>
      </c>
      <c r="H52" s="2" t="s">
        <v>16</v>
      </c>
      <c r="I52" s="2" t="s">
        <v>333</v>
      </c>
      <c r="J52" s="2" t="s">
        <v>334</v>
      </c>
      <c r="K52" s="2" t="s">
        <v>16</v>
      </c>
      <c r="L52" s="2" t="s">
        <v>335</v>
      </c>
      <c r="M52" s="2" t="str">
        <f>HYPERLINK("http://eggnog5.embl.de/version_4.5#/app/results?target_nogs=COG5412","COG5412")</f>
        <v>COG5412</v>
      </c>
      <c r="N52" s="2" t="s">
        <v>81</v>
      </c>
      <c r="O52" s="2" t="s">
        <v>336</v>
      </c>
      <c r="P52" s="2" t="s">
        <v>337</v>
      </c>
      <c r="Q52" t="s">
        <v>16</v>
      </c>
    </row>
    <row r="53" spans="1:17" x14ac:dyDescent="0.45">
      <c r="A53" s="2" t="s">
        <v>17</v>
      </c>
      <c r="B53" s="2" t="s">
        <v>338</v>
      </c>
      <c r="C53" s="2" t="s">
        <v>339</v>
      </c>
      <c r="D53" s="2" t="s">
        <v>340</v>
      </c>
      <c r="E53" s="2" t="s">
        <v>21</v>
      </c>
      <c r="F53" s="2" t="s">
        <v>22</v>
      </c>
      <c r="G53" s="2" t="s">
        <v>23</v>
      </c>
      <c r="H53" s="2" t="s">
        <v>16</v>
      </c>
      <c r="I53" s="2" t="s">
        <v>341</v>
      </c>
      <c r="J53" s="2" t="s">
        <v>342</v>
      </c>
      <c r="K53" s="2" t="s">
        <v>16</v>
      </c>
      <c r="L53" s="2" t="s">
        <v>343</v>
      </c>
      <c r="M53" s="2" t="str">
        <f>HYPERLINK("http://eggnog5.embl.de/version_4.5#/app/results?target_nogs=ENOG4112AT2","ENOG4112AT2")</f>
        <v>ENOG4112AT2</v>
      </c>
      <c r="N53" s="2" t="s">
        <v>81</v>
      </c>
      <c r="O53" s="2" t="s">
        <v>344</v>
      </c>
      <c r="P53" s="2" t="s">
        <v>345</v>
      </c>
      <c r="Q53" t="s">
        <v>16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"/>
  <sheetViews>
    <sheetView workbookViewId="0"/>
  </sheetViews>
  <sheetFormatPr defaultRowHeight="17" x14ac:dyDescent="0.45"/>
  <cols>
    <col min="1" max="1" width="20.75" customWidth="1"/>
    <col min="2" max="2" width="9.75" customWidth="1"/>
  </cols>
  <sheetData>
    <row r="1" spans="1:2" x14ac:dyDescent="0.45">
      <c r="A1" s="1" t="s">
        <v>346</v>
      </c>
      <c r="B1" s="2" t="s">
        <v>347</v>
      </c>
    </row>
    <row r="2" spans="1:2" x14ac:dyDescent="0.45">
      <c r="A2" s="1" t="s">
        <v>348</v>
      </c>
      <c r="B2" s="2" t="s">
        <v>349</v>
      </c>
    </row>
    <row r="3" spans="1:2" x14ac:dyDescent="0.45">
      <c r="A3" s="1" t="s">
        <v>350</v>
      </c>
      <c r="B3" s="2" t="s">
        <v>351</v>
      </c>
    </row>
    <row r="4" spans="1:2" x14ac:dyDescent="0.45">
      <c r="A4" s="1" t="s">
        <v>352</v>
      </c>
      <c r="B4" s="2" t="s">
        <v>353</v>
      </c>
    </row>
    <row r="5" spans="1:2" x14ac:dyDescent="0.45">
      <c r="A5" s="1" t="s">
        <v>354</v>
      </c>
      <c r="B5" s="2" t="s">
        <v>355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Annotation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계환 변</cp:lastModifiedBy>
  <dcterms:created xsi:type="dcterms:W3CDTF">2025-05-02T04:02:41Z</dcterms:created>
  <dcterms:modified xsi:type="dcterms:W3CDTF">2025-06-05T02:27:32Z</dcterms:modified>
</cp:coreProperties>
</file>